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KastnerPyro\2026\Final Price List\For Website\"/>
    </mc:Choice>
  </mc:AlternateContent>
  <xr:revisionPtr revIDLastSave="0" documentId="13_ncr:1_{E492DADD-AE5C-42C9-9CFF-7FFB5FD6F2D4}" xr6:coauthVersionLast="47" xr6:coauthVersionMax="47" xr10:uidLastSave="{00000000-0000-0000-0000-000000000000}"/>
  <bookViews>
    <workbookView xWindow="28680" yWindow="-120" windowWidth="29040" windowHeight="15720" xr2:uid="{3FA2A078-A47D-4094-8376-834321122CC0}"/>
  </bookViews>
  <sheets>
    <sheet name="1.3G Working" sheetId="1" r:id="rId1"/>
  </sheets>
  <definedNames>
    <definedName name="_xlnm._FilterDatabase" localSheetId="0" hidden="1">'1.3G Working'!$A$138:$J$429</definedName>
    <definedName name="_xlnm.Print_Area" localSheetId="0">'1.3G Working'!$A:$J</definedName>
    <definedName name="_xlnm.Print_Titles" localSheetId="0">'1.3G Working'!$138:$138</definedName>
  </definedNames>
  <calcPr calcId="19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29" i="1" l="1"/>
  <c r="J428" i="1"/>
  <c r="J427" i="1"/>
  <c r="J426" i="1"/>
  <c r="J425" i="1"/>
  <c r="J424" i="1"/>
  <c r="J423" i="1"/>
  <c r="J422" i="1"/>
  <c r="J421" i="1"/>
  <c r="J419" i="1"/>
  <c r="J418" i="1"/>
  <c r="J417" i="1"/>
  <c r="J416" i="1"/>
  <c r="J415" i="1"/>
  <c r="J414" i="1"/>
  <c r="J413" i="1"/>
  <c r="J412" i="1"/>
  <c r="J411" i="1"/>
  <c r="J410" i="1"/>
  <c r="J408" i="1"/>
  <c r="J407" i="1"/>
  <c r="J406" i="1"/>
  <c r="J405" i="1"/>
  <c r="J404" i="1"/>
  <c r="J402" i="1"/>
  <c r="J401" i="1"/>
  <c r="J400" i="1"/>
  <c r="J399" i="1"/>
  <c r="J398" i="1"/>
  <c r="J397" i="1"/>
  <c r="J396" i="1"/>
  <c r="J395" i="1"/>
  <c r="J394" i="1"/>
  <c r="J392" i="1"/>
  <c r="J391" i="1"/>
  <c r="J389" i="1"/>
  <c r="J387" i="1"/>
  <c r="J385" i="1"/>
  <c r="J384" i="1"/>
  <c r="J382" i="1"/>
  <c r="J380" i="1"/>
  <c r="J379" i="1"/>
  <c r="J378" i="1"/>
  <c r="J376" i="1"/>
  <c r="J375" i="1"/>
  <c r="J374" i="1"/>
  <c r="J373" i="1"/>
  <c r="J372" i="1"/>
  <c r="J371" i="1"/>
  <c r="J370" i="1"/>
  <c r="J369" i="1"/>
  <c r="J368" i="1"/>
  <c r="J367" i="1"/>
  <c r="J365" i="1"/>
  <c r="J363" i="1"/>
  <c r="J362" i="1"/>
  <c r="J361" i="1"/>
  <c r="J360" i="1"/>
  <c r="J358" i="1"/>
  <c r="J356" i="1"/>
  <c r="J355" i="1"/>
  <c r="J354" i="1"/>
  <c r="J353" i="1"/>
  <c r="J352" i="1"/>
  <c r="J351" i="1"/>
  <c r="J350" i="1"/>
  <c r="J349" i="1"/>
  <c r="J348" i="1"/>
  <c r="J347" i="1"/>
  <c r="J346" i="1"/>
  <c r="J345" i="1"/>
  <c r="J344" i="1"/>
  <c r="J343" i="1"/>
  <c r="J342" i="1"/>
  <c r="J341" i="1"/>
  <c r="J340" i="1"/>
  <c r="J339" i="1"/>
  <c r="J338"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4" i="1"/>
  <c r="J293" i="1"/>
  <c r="J292" i="1"/>
  <c r="J290" i="1"/>
  <c r="J288" i="1"/>
  <c r="J287"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3" i="1"/>
  <c r="J202" i="1"/>
  <c r="J201" i="1"/>
  <c r="J200" i="1"/>
  <c r="J199" i="1"/>
  <c r="J198" i="1"/>
  <c r="J197" i="1"/>
  <c r="J196" i="1"/>
  <c r="J195" i="1"/>
  <c r="J194" i="1"/>
  <c r="J193" i="1"/>
  <c r="J192" i="1"/>
  <c r="J191" i="1"/>
  <c r="J189" i="1"/>
  <c r="J188" i="1"/>
  <c r="J187" i="1"/>
  <c r="J186" i="1"/>
  <c r="J185" i="1"/>
  <c r="J184" i="1"/>
  <c r="J183" i="1"/>
  <c r="J182" i="1"/>
  <c r="J181" i="1"/>
  <c r="J180" i="1"/>
  <c r="J178" i="1"/>
  <c r="J177" i="1"/>
  <c r="J176" i="1"/>
  <c r="J175" i="1"/>
  <c r="J174" i="1"/>
  <c r="J173" i="1"/>
  <c r="J172" i="1"/>
  <c r="J171" i="1"/>
  <c r="J170" i="1"/>
  <c r="J169" i="1"/>
  <c r="J167" i="1"/>
  <c r="J166" i="1"/>
  <c r="J165" i="1"/>
  <c r="J164" i="1"/>
  <c r="J163" i="1"/>
  <c r="J161" i="1"/>
  <c r="J160" i="1"/>
  <c r="J159" i="1"/>
  <c r="J158" i="1"/>
  <c r="J157" i="1"/>
  <c r="J155" i="1"/>
  <c r="J154" i="1"/>
  <c r="J153" i="1"/>
  <c r="J152" i="1"/>
  <c r="J151" i="1"/>
  <c r="J150" i="1"/>
  <c r="J149" i="1"/>
  <c r="J148" i="1"/>
  <c r="J146" i="1"/>
  <c r="J145" i="1"/>
  <c r="J144" i="1"/>
  <c r="J143" i="1"/>
  <c r="J141" i="1"/>
  <c r="I132" i="1"/>
  <c r="J140" i="1"/>
  <c r="A141" i="1"/>
  <c r="A143" i="1"/>
  <c r="A144" i="1"/>
  <c r="A145" i="1"/>
  <c r="A146" i="1"/>
  <c r="A148" i="1"/>
  <c r="A149" i="1"/>
  <c r="A150" i="1"/>
  <c r="A151" i="1"/>
  <c r="A152" i="1"/>
  <c r="A153" i="1"/>
  <c r="A154" i="1"/>
  <c r="A155" i="1"/>
  <c r="A157" i="1"/>
  <c r="A158" i="1"/>
  <c r="A159" i="1"/>
  <c r="A160" i="1"/>
  <c r="A161" i="1"/>
  <c r="A163" i="1"/>
  <c r="A164" i="1"/>
  <c r="A165" i="1"/>
  <c r="A166" i="1"/>
  <c r="A167" i="1"/>
  <c r="A169" i="1"/>
  <c r="A170" i="1"/>
  <c r="A171" i="1"/>
  <c r="A172" i="1"/>
  <c r="A173" i="1"/>
  <c r="A174" i="1"/>
  <c r="A175" i="1"/>
  <c r="A176" i="1"/>
  <c r="A177" i="1"/>
  <c r="A178" i="1"/>
  <c r="A180" i="1"/>
  <c r="A181" i="1"/>
  <c r="A182" i="1"/>
  <c r="A183" i="1"/>
  <c r="A184" i="1"/>
  <c r="A185" i="1"/>
  <c r="A186" i="1"/>
  <c r="A187" i="1"/>
  <c r="A188" i="1"/>
  <c r="A189" i="1"/>
  <c r="A191" i="1"/>
  <c r="A192" i="1"/>
  <c r="A193" i="1"/>
  <c r="A194" i="1"/>
  <c r="A195" i="1"/>
  <c r="A196" i="1"/>
  <c r="A197" i="1"/>
  <c r="A198" i="1"/>
  <c r="A199" i="1"/>
  <c r="A200" i="1"/>
  <c r="A201" i="1"/>
  <c r="A202" i="1"/>
  <c r="A203"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7" i="1"/>
  <c r="A288" i="1"/>
  <c r="A290" i="1"/>
  <c r="A292" i="1"/>
  <c r="A293" i="1"/>
  <c r="A294" i="1"/>
  <c r="A296" i="1"/>
  <c r="A297" i="1"/>
  <c r="A299"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1" i="1"/>
  <c r="A332" i="1"/>
  <c r="A333" i="1"/>
  <c r="A334" i="1"/>
  <c r="A335" i="1"/>
  <c r="A336" i="1"/>
  <c r="A338" i="1"/>
  <c r="A339" i="1"/>
  <c r="A340" i="1"/>
  <c r="A341" i="1"/>
  <c r="A342" i="1"/>
  <c r="A343" i="1"/>
  <c r="A344" i="1"/>
  <c r="A345" i="1"/>
  <c r="A346" i="1"/>
  <c r="A348" i="1"/>
  <c r="A349" i="1"/>
  <c r="A350" i="1"/>
  <c r="A351" i="1"/>
  <c r="A352" i="1"/>
  <c r="A353" i="1"/>
  <c r="A354" i="1"/>
  <c r="A355" i="1"/>
  <c r="A356" i="1"/>
  <c r="A360" i="1"/>
  <c r="A361" i="1"/>
  <c r="A365" i="1"/>
  <c r="A367" i="1"/>
  <c r="A368" i="1"/>
  <c r="A369" i="1"/>
  <c r="A370" i="1"/>
  <c r="A371" i="1"/>
  <c r="A372" i="1"/>
  <c r="A373" i="1"/>
  <c r="A374" i="1"/>
  <c r="A375" i="1"/>
  <c r="A376" i="1"/>
  <c r="A378" i="1"/>
  <c r="A379" i="1"/>
  <c r="A380" i="1"/>
  <c r="A382" i="1"/>
  <c r="A384" i="1"/>
  <c r="A385" i="1"/>
  <c r="A387" i="1"/>
  <c r="A389" i="1"/>
  <c r="A391" i="1"/>
  <c r="A392" i="1"/>
  <c r="A394" i="1"/>
  <c r="A395" i="1"/>
  <c r="A396" i="1"/>
  <c r="A397" i="1"/>
  <c r="A400" i="1"/>
  <c r="A398" i="1"/>
  <c r="A401" i="1"/>
  <c r="A399" i="1"/>
  <c r="A402" i="1"/>
  <c r="A404" i="1"/>
  <c r="A405" i="1"/>
  <c r="A406" i="1"/>
  <c r="A407" i="1"/>
  <c r="A408" i="1"/>
  <c r="A410" i="1"/>
  <c r="A411" i="1"/>
  <c r="A412" i="1"/>
  <c r="A413" i="1"/>
  <c r="A414" i="1"/>
  <c r="A415" i="1"/>
  <c r="A416" i="1"/>
  <c r="A417" i="1"/>
  <c r="A418" i="1"/>
  <c r="A419" i="1"/>
  <c r="A421" i="1"/>
  <c r="A422" i="1"/>
  <c r="A424" i="1"/>
  <c r="A423" i="1"/>
  <c r="A425" i="1"/>
  <c r="A426" i="1"/>
  <c r="A428" i="1"/>
  <c r="A427" i="1"/>
  <c r="A429" i="1"/>
  <c r="J132" i="1" l="1"/>
  <c r="J133" i="1" s="1"/>
  <c r="J134" i="1" s="1"/>
</calcChain>
</file>

<file path=xl/sharedStrings.xml><?xml version="1.0" encoding="utf-8"?>
<sst xmlns="http://schemas.openxmlformats.org/spreadsheetml/2006/main" count="1496" uniqueCount="616">
  <si>
    <t>LIST#</t>
  </si>
  <si>
    <t>ITEM #</t>
  </si>
  <si>
    <t>ITEM NAME</t>
  </si>
  <si>
    <t>PRICE C</t>
  </si>
  <si>
    <t>PRICE B</t>
  </si>
  <si>
    <t>PRICE A</t>
  </si>
  <si>
    <t>2" - 2.5" SHELLS</t>
  </si>
  <si>
    <t/>
  </si>
  <si>
    <t>96/1</t>
  </si>
  <si>
    <t>2.5" FINALE CHAINS</t>
  </si>
  <si>
    <t>120/1</t>
  </si>
  <si>
    <t>DP22EFA-2.5T</t>
  </si>
  <si>
    <t>2.5" Dun Pai Assorted Color Finale Chains w/Tails (3-5 sec) 12/10</t>
  </si>
  <si>
    <t>DP22EF-2.5T</t>
  </si>
  <si>
    <t>3" SHELLS</t>
  </si>
  <si>
    <t>72/1</t>
  </si>
  <si>
    <t>DP3B1-3T</t>
  </si>
  <si>
    <t>3" Dun Pai "Versa B1" Asst (36 Effects w/Tails) 72/1</t>
  </si>
  <si>
    <t>DP3A1-3T</t>
  </si>
  <si>
    <t>3" Dun Pai "Prestige A1" Asst With Tails (36 Effects w/Tails) 72/1</t>
  </si>
  <si>
    <t>PKS04</t>
  </si>
  <si>
    <t>PKS06</t>
  </si>
  <si>
    <t>PKS38</t>
  </si>
  <si>
    <t>3" Wizard Red, White, Blue Falling Leaves 72/1</t>
  </si>
  <si>
    <t>PKS42</t>
  </si>
  <si>
    <t>3" Wizard Titanium Salutes With Tails (With Silver Peony Added) 72/1</t>
  </si>
  <si>
    <t>3" FINALE CHAINS</t>
  </si>
  <si>
    <t>PKS07</t>
  </si>
  <si>
    <t>3" Wizard Multi-Color Peony Finale Chain 6/10</t>
  </si>
  <si>
    <t>60/1</t>
  </si>
  <si>
    <t>DP22EFA-3T</t>
  </si>
  <si>
    <t>3" Dun Pai Assorted Color Finale Chain With Tails 60/1</t>
  </si>
  <si>
    <t>PKS10</t>
  </si>
  <si>
    <t>3" Wizard Salute Finale Chain (With Silver Peony Added) 6/10</t>
  </si>
  <si>
    <t>3" Dun Pai Super Crackle (Salute) Finale Chain with Tails (With Silver Peony Added) 3-5 Sec 6/10</t>
  </si>
  <si>
    <t>PKS02</t>
  </si>
  <si>
    <t>3" Wizard Silver Strobe Waterfall Finale Chain 6/10</t>
  </si>
  <si>
    <t>4" SHELLS</t>
  </si>
  <si>
    <t>36/1</t>
  </si>
  <si>
    <t>PKS21</t>
  </si>
  <si>
    <t>PKS30</t>
  </si>
  <si>
    <t>4" Wizard Kastner Special Assortment (2 Each Effect) 18/2</t>
  </si>
  <si>
    <t>DP3A1-4T</t>
  </si>
  <si>
    <t>4" Dun Pai "Prestige A1" Asst With Tails (24 Effects) 36/1</t>
  </si>
  <si>
    <t>4" Dun Pai "Versa B1" Asst With Tails (36 Effects) 36/1</t>
  </si>
  <si>
    <t>5" SHELLS</t>
  </si>
  <si>
    <t>18/1</t>
  </si>
  <si>
    <t>DP3A2-5</t>
  </si>
  <si>
    <t>5" Dun Pai "Prestige A2" Asst (18 Effects, No Tails) 18/1</t>
  </si>
  <si>
    <t>PKS12</t>
  </si>
  <si>
    <t>PKS13</t>
  </si>
  <si>
    <t>PKS14</t>
  </si>
  <si>
    <t>DP3A1-5T</t>
  </si>
  <si>
    <t>5" Dun Pai "Prestige A1" Asst With Tails (18 Effects w/Tails) 18/1</t>
  </si>
  <si>
    <t>PKS16</t>
  </si>
  <si>
    <t>5" Wizard Kastner Deluxe Assortment (1 Each Effect) 18/1</t>
  </si>
  <si>
    <t>PKS17</t>
  </si>
  <si>
    <t>5" Wizard Blue Peony With Brocade Pistil 18/1</t>
  </si>
  <si>
    <t>PKS18</t>
  </si>
  <si>
    <t>6" SHELLS</t>
  </si>
  <si>
    <t>DP3A2-6</t>
  </si>
  <si>
    <t>6" Dun Pai "Prestige A2" Asst (9 Effects, No Tails) 9/1</t>
  </si>
  <si>
    <t>9/1</t>
  </si>
  <si>
    <t>6" Dun Pai "Prestige A1" Asst With Tails (9 Effects) 9/1</t>
  </si>
  <si>
    <t>6" Wizard Assortment A (1 Each Effect) 9/1</t>
  </si>
  <si>
    <t>6" Wizard Assortment D (1 Each Effect) 9/1</t>
  </si>
  <si>
    <t>PKS37</t>
  </si>
  <si>
    <t>6" Wizard Ghost Shells (Color Changing With Pistil, 3 Each Color) 3/3</t>
  </si>
  <si>
    <t>1/1</t>
  </si>
  <si>
    <t>8" SHELLS</t>
  </si>
  <si>
    <t>4/1</t>
  </si>
  <si>
    <t>6/1</t>
  </si>
  <si>
    <t>WIZARD MULTI-SHOT CAKES</t>
  </si>
  <si>
    <t>5/1</t>
  </si>
  <si>
    <t>10/1</t>
  </si>
  <si>
    <t>PC98</t>
  </si>
  <si>
    <t>25S NITRIY BROCADE CROWN 1/1</t>
  </si>
  <si>
    <t>PC106</t>
  </si>
  <si>
    <t>25S 3" ASSORTED RING W/CRACKLING PISTIL 1/1</t>
  </si>
  <si>
    <t>PC107</t>
  </si>
  <si>
    <t>25S 3" RED STROBE, GREEN STROBE, WHITE STROBE, GOLDEN STROBE, RED TO BROCADE 1/1</t>
  </si>
  <si>
    <t>PC103</t>
  </si>
  <si>
    <t>36S 2.5" BRAVE THE WIND AND WAVES: RED/GREEN/YELLOW TO CRACKLE DAHLIA 1/1</t>
  </si>
  <si>
    <t>PC99</t>
  </si>
  <si>
    <t>49S 2" PEONY FOR SPRING:RED/GREEN/BLUE/YELLOW PEONY 1/1</t>
  </si>
  <si>
    <t>PC37</t>
  </si>
  <si>
    <t>49S FAN SHAPE GOLDEN TAIL TO GOLDEN TIME RAIN 2/1</t>
  </si>
  <si>
    <t>2/1</t>
  </si>
  <si>
    <t>PC38</t>
  </si>
  <si>
    <t>49S FAN SHAPE:A,SILVER TAIL B,RED TAIL W/RED PEARL WHITE STROBE, GREEN STROBE AND CRACKER 2/1</t>
  </si>
  <si>
    <t>PC177</t>
  </si>
  <si>
    <t>49S STRAIGHT CRACKLING WILLOW &amp; RED/GREEN DAHLIA W/CRACKLING TAIL 2/1</t>
  </si>
  <si>
    <t>PC197</t>
  </si>
  <si>
    <t>52S FAN SHAPE THREE LAYER OF MINE: GREEN STROBE MINE WITH TI CRACKLING TAIL W/PURPLE DAHLIA TIPS 2/1</t>
  </si>
  <si>
    <t>PC135</t>
  </si>
  <si>
    <t>88S STRAIGHT GOLDEN GLITTERING WILLOW BLUE DAHLIA 1/1</t>
  </si>
  <si>
    <t>PC155</t>
  </si>
  <si>
    <t>90S FAN SHAPE: ROW 1-2: RED/GREEN/BLUE TAIL TO DAHLIA GOLDEN STROBE; ROW 3-4: RED/GREEN/BLUE TAIL TO PALM WHITE STROBE, ETC 1/1</t>
  </si>
  <si>
    <t>PC61</t>
  </si>
  <si>
    <t>100S COCONUT PISTIL W/RED TADPOLE 1/1</t>
  </si>
  <si>
    <t>PC198</t>
  </si>
  <si>
    <t>100S DIFFERENT SHAPES: BLUE/RED/GREEN/TAIL TO BLUE PEARLS/CHRY WILLOW/RED DAHLIA/GREEN DAHLIA/BLUE TAIL TO BROCADE CROWN/CRACKLING/BLUE PEONY/RED FALLING LEAVES W/SILVER CHRY MINE 1/1</t>
  </si>
  <si>
    <t>PC191</t>
  </si>
  <si>
    <t>100S DIFFERENT SHAPES: RED/GREEN/RED STROBE TAIL TO RED PALM/GREEN PALM/TIME RAIN/BLUE DAHLIA W/GOLDEN STROBE PISTILS, GREEN STROBE MINE TO TI-CHRY W/RED STROBE 1/1</t>
  </si>
  <si>
    <t>PC152</t>
  </si>
  <si>
    <t>100S FAN SHAPE WHITE GLITTERING MINE TO PURPLE DAHLIA WITH LEMON DAHLIA WITH WHITE STROBE 1/1</t>
  </si>
  <si>
    <t>PC184</t>
  </si>
  <si>
    <t>100S GREEN STROBE MINE RED TAIL TO SILVER PALM CRACKLING FLOWER W/RED STROBE PISTILS 1/1</t>
  </si>
  <si>
    <t>PC72</t>
  </si>
  <si>
    <t>100S SILVER CRACKER TAIL TO BROCADE CROWN W/GREEN FLASHING MINE 1/1</t>
  </si>
  <si>
    <t>PC130</t>
  </si>
  <si>
    <t>100S STRAIGHT RED, GREEN, BLUE, PURPLE, YELLOW: TAILS &amp; DAHLIAS WITH SILVER CHRYSANTHEMUMS 1/1</t>
  </si>
  <si>
    <t>PC140</t>
  </si>
  <si>
    <t>100S STRAIGHT RED/GREEN/BLUE/SILVER FISH MINE TO COLOR DAHLIA 1/1</t>
  </si>
  <si>
    <t>PC66</t>
  </si>
  <si>
    <t>100S STRAIGHT UP SALUTES WITH COLOR TAIL 1/1</t>
  </si>
  <si>
    <t>PC180</t>
  </si>
  <si>
    <t>100S V SHAPE RED WAVE CROSSETTE W/SILVER STROBE MINE 1/1</t>
  </si>
  <si>
    <t>PC131</t>
  </si>
  <si>
    <t>100S W SHAPE,TI GOLDEN LEAVES, SILVER GLITTERING TAIL SILVER GLITTERING WILLOW 1/1</t>
  </si>
  <si>
    <t>PC67</t>
  </si>
  <si>
    <t>100S Z SHAPE GREEN TAIL TO CHRYSANTHEMUM 1/1</t>
  </si>
  <si>
    <t>PC80</t>
  </si>
  <si>
    <t>100S Z SHAPE: COLOR SILK RIBBON FLOWERS 1/1</t>
  </si>
  <si>
    <t>PC83</t>
  </si>
  <si>
    <t>110S FAN SHAPE:1*SILVER, CRACKLING, BLUE, RED, GREEN GLITTER MINE; 2*BLUE TAIL TO CHRYSANTHEMUM WILLOW 1/1</t>
  </si>
  <si>
    <t>PC178</t>
  </si>
  <si>
    <t>121S COMBINATION CAKE: RED/GREEN/BLUE/CRACKLING MINE &amp; RED/GREEN/BLUE TIP CRACKLING PALM W/TAIL 1/1</t>
  </si>
  <si>
    <t>PC200</t>
  </si>
  <si>
    <t>PC154</t>
  </si>
  <si>
    <t>130S FAN SHAPE; ROW 1,4,7 RED/GREEN STROBE MINE TO SILVER SPINNERS; ROW 2, 4, 8 BLUE TAIL TO SILVER STROBE WILLOW, ROW 3,6,9 GOLDEN WILLOW BLUE PEARL MINE TO GOLDEN PALM, ROW 10; SILVER TAIL TO TI-SALUTE 1/1</t>
  </si>
  <si>
    <t>PC199</t>
  </si>
  <si>
    <t>PC55</t>
  </si>
  <si>
    <t>PC201</t>
  </si>
  <si>
    <t>PC175</t>
  </si>
  <si>
    <t>PC170</t>
  </si>
  <si>
    <t>400S STRAIGHT SILVER WHISTLING, SALUTE - FAST 1/1</t>
  </si>
  <si>
    <t>DUN PAI MULTI-SHOT CAKES</t>
  </si>
  <si>
    <t>DP23216</t>
  </si>
  <si>
    <t>20S DAYTIME COLOR SMOKE WITH SALUTE 6/1</t>
  </si>
  <si>
    <t>DP23E164</t>
  </si>
  <si>
    <t>25S 2.5" ASSORTED COLOR PEONY W/TAIL 1/1</t>
  </si>
  <si>
    <t>DP23E172</t>
  </si>
  <si>
    <t>25S 2.5" BLUE TO BROCADE W/ BROCADE TAIL 1/1</t>
  </si>
  <si>
    <t>DP23E325</t>
  </si>
  <si>
    <t>25S 2.5" BROCADE KAMURO W/BROCADE TAILS APPROX. 25 SEC DURATION 1/1</t>
  </si>
  <si>
    <t>DP23E099</t>
  </si>
  <si>
    <t>25S 2.5" CRACKLING WILLOW 1/1</t>
  </si>
  <si>
    <t>DP23E162</t>
  </si>
  <si>
    <t>25S 2.5" MULTI-COLOR WILLOW WITH TAIL 1/1</t>
  </si>
  <si>
    <t>DP23E166</t>
  </si>
  <si>
    <t>25S 2.5" RED AND BLUE W/ SILVER STROBE WILLOW &amp; RED TAIL 1/1</t>
  </si>
  <si>
    <t>DP23E184</t>
  </si>
  <si>
    <t>25S 2.5" SILVER COCONUT W/ GOLDEN STROBE MINES 1/1</t>
  </si>
  <si>
    <t>DP23E371B</t>
  </si>
  <si>
    <t>30S 2" CANISTER SHELL SUPER CRACKLE CAKE 10-15 SEC WITH TAIL (SALUTE FINALE BOX) 1/1</t>
  </si>
  <si>
    <t>DP23E126</t>
  </si>
  <si>
    <t>DP23E164-2</t>
  </si>
  <si>
    <t>50S 2" ASSORTED COLOR PEONY W/TAIL 1/1</t>
  </si>
  <si>
    <t>DP23E172-2</t>
  </si>
  <si>
    <t>50S 2" BLUE TO BROCADE W/ BROCADE TAIL 1/1</t>
  </si>
  <si>
    <t>DP23E174-2</t>
  </si>
  <si>
    <t>50S 2" DRAGON EGG SHELL 1/1</t>
  </si>
  <si>
    <t>DP23E162-2</t>
  </si>
  <si>
    <t>50S 2" MULTI-COLOR WILLOW W/ TAIL 1/1</t>
  </si>
  <si>
    <t>DP23E166-2</t>
  </si>
  <si>
    <t>50S 2" RED AND BLUE W/ SILVER CRACKLE TAIL 1/1</t>
  </si>
  <si>
    <t>50S VERTICAL LEMON AND CRACKLE 2/1</t>
  </si>
  <si>
    <t>DP23E151F</t>
  </si>
  <si>
    <t>65S GIBBY'S SERPENT: 20 SEC FAN BRIGHT TOURBILLION W/RED TAIL PEONY 1/1</t>
  </si>
  <si>
    <t>DP23E301</t>
  </si>
  <si>
    <t>65S HIGH QUALITY TOURBILLIONS W/RED METEORS 1/1</t>
  </si>
  <si>
    <t>DP23E093</t>
  </si>
  <si>
    <t>100S 3 SECONDS SALUTE CAKE, RED &amp; BLUE 1/1</t>
  </si>
  <si>
    <t>DP23E314</t>
  </si>
  <si>
    <t>100S 3 TO 4 MINUTE CAKE 1/1</t>
  </si>
  <si>
    <t>DP23E036</t>
  </si>
  <si>
    <t>100S FAN SILVER CRACKLING TAIL TO CHRY WILLOW 1/1</t>
  </si>
  <si>
    <t>DP23E303</t>
  </si>
  <si>
    <t>100S HIGH QUALITY STROBE GLITTER COMETS 1/1</t>
  </si>
  <si>
    <t>DP23E293</t>
  </si>
  <si>
    <t>100S MULTI-ANGLE WATERFALL TO RED STROBE WILLOW SHELLS 1/1</t>
  </si>
  <si>
    <t>DP23E153F</t>
  </si>
  <si>
    <t>100S TIDAL WAVE: 20 SEC FAN LAYERED BLUE TAIL BROCADE BLUE TIP GOLD MINE 1/1</t>
  </si>
  <si>
    <t>DP23E168</t>
  </si>
  <si>
    <t>100S W SHAPE RED/WHITE/BLUE TAIL TO SALUTE 1/1</t>
  </si>
  <si>
    <t>DP23E134</t>
  </si>
  <si>
    <t>100S Z FAN CAKE GREEN TAIL SILVER WHIRLWIND TO RED STROBE 1/1</t>
  </si>
  <si>
    <t>DP23E066</t>
  </si>
  <si>
    <t>100S Z SHAPE SILVER SERPENT TO VAR PEONY 1/1</t>
  </si>
  <si>
    <t>DP23E026</t>
  </si>
  <si>
    <t>100S ZIPPER FAN RED COMETS TO HORSETAIL 1/1</t>
  </si>
  <si>
    <t>DP23E182</t>
  </si>
  <si>
    <t>108S W SHAPE BLUE AND GOLD HORSETAIL 1/1</t>
  </si>
  <si>
    <t>DP23E001S</t>
  </si>
  <si>
    <t>DP23E329</t>
  </si>
  <si>
    <t>150S RED/WHITE/BLUE ZIPPER SALUTES 1/1</t>
  </si>
  <si>
    <t>DP23E154F</t>
  </si>
  <si>
    <t>DP23E317</t>
  </si>
  <si>
    <t>DP23E316</t>
  </si>
  <si>
    <t>258S VERTICAL AND FAN CAKE 1/1</t>
  </si>
  <si>
    <t>DP23E043</t>
  </si>
  <si>
    <t>300S - 5 ANGLE - BLUE STARS &amp; BROCADE COMETS 1/1</t>
  </si>
  <si>
    <t>SINGLE SHOT MINES &amp; COMETS (SELF-CONTAINED)</t>
  </si>
  <si>
    <t>40/1</t>
  </si>
  <si>
    <t>DP23E271</t>
  </si>
  <si>
    <t>3" MINES - THOUSANDS OF SALUTES (PRE-LOADED, SELF-CONTAINED) 50/1</t>
  </si>
  <si>
    <t>50/1</t>
  </si>
  <si>
    <t>RELOADABLE MINES (MORTAR NEEDED)</t>
  </si>
  <si>
    <t>PKS03</t>
  </si>
  <si>
    <t>3" WIZARD MINES (18 EACH: RED, WHITE, BLUE) (9 EACH: WHISTLING, CRACKLING) 72/1</t>
  </si>
  <si>
    <t>8/1</t>
  </si>
  <si>
    <t>PKL003</t>
  </si>
  <si>
    <t>60 SECOND BLUE LANCE 45/1</t>
  </si>
  <si>
    <t>45/1</t>
  </si>
  <si>
    <t>PKL001</t>
  </si>
  <si>
    <t>60 SECOND RED LANCE 45/1</t>
  </si>
  <si>
    <t>PKL002</t>
  </si>
  <si>
    <t>60 SECOND SILVER LANCE 45/1</t>
  </si>
  <si>
    <t>7 FT MJG FIREWIRE INITIATOR (NON-REGULATED) 40/1</t>
  </si>
  <si>
    <t>10 FT MJG FIREWIRE INITIATOR (NON-REGULATED) 30/1</t>
  </si>
  <si>
    <t>30/1</t>
  </si>
  <si>
    <t>15 FT MJG FIREWIRE INITIATOR (NON-REGULATED) 20/1</t>
  </si>
  <si>
    <t>20/1</t>
  </si>
  <si>
    <t>30 FT MJG FIREWIRE INITIATOR (NON-REGULATED) 10/1</t>
  </si>
  <si>
    <t>PYX1101</t>
  </si>
  <si>
    <t>QUICK MATCH FINALE CHAIN BUCKETS (FOR 10 SHELLS EACH CHAIN) 1/1</t>
  </si>
  <si>
    <t>PDCF0130</t>
  </si>
  <si>
    <t>TIME DELAY QUICK MATCH FINALE CHAIN BUCKETS - 2 SEC BETWEEN SHOTS (FOR 10 SHELLS EACH CHAIN) 1/1</t>
  </si>
  <si>
    <t>QM-1</t>
  </si>
  <si>
    <t>WATERPROOF QUICK MATCH (50 METER ROLL) 1/1</t>
  </si>
  <si>
    <t>FE134A</t>
  </si>
  <si>
    <t>FE128A</t>
  </si>
  <si>
    <t>FE124A</t>
  </si>
  <si>
    <t>VF25</t>
  </si>
  <si>
    <t>CZT003</t>
  </si>
  <si>
    <t>3-METER TALON STYLE/VISCO CLIP IGNITERS (12 PACK)</t>
  </si>
  <si>
    <t>1/12</t>
  </si>
  <si>
    <t>HDPE MORTARS &amp; RACKS</t>
  </si>
  <si>
    <t>HDPE178-12</t>
  </si>
  <si>
    <t>HDPE178-15</t>
  </si>
  <si>
    <t>HDPE2</t>
  </si>
  <si>
    <t>2" x 15" HDPE MORTAR W/1 2" SOLID WOOD PLUG</t>
  </si>
  <si>
    <t>HDPE25</t>
  </si>
  <si>
    <t>2.5" x 15" HDPE MORTAR W/1 2" SOLID WOOD PLUG</t>
  </si>
  <si>
    <t>HDPE3</t>
  </si>
  <si>
    <t>3" x 18" HDPE MORTAR W/1 3" x 2" WOOD PLUG</t>
  </si>
  <si>
    <t>HDPE4</t>
  </si>
  <si>
    <t>4" x 24" HDPE MORTAR W/2 4" x 2" WOOD PLUGS</t>
  </si>
  <si>
    <t>HDPE5</t>
  </si>
  <si>
    <t>5" x 30" HDPE MORTAR W/2 5" x 2" WOOD PLUGS</t>
  </si>
  <si>
    <t>HDPE6</t>
  </si>
  <si>
    <t>6" x 36" HDPE MORTAR W/2 6" x 2" WOOD PLUGS</t>
  </si>
  <si>
    <t>HDPE8</t>
  </si>
  <si>
    <t>8" x 48" HDPE MORTAR W/1 8" x 8" SOLID WOOD PLUG</t>
  </si>
  <si>
    <t>1.4G PRO - MULTI-SHOT CAKES</t>
  </si>
  <si>
    <t>PFX13FR-1</t>
  </si>
  <si>
    <t>SLICE - 13 SHOT FAN PINK CROSSETTE W/ WHITE STROBE MINE 8/1</t>
  </si>
  <si>
    <t>PFX13FR-2</t>
  </si>
  <si>
    <t>SLICE - 13 SHOT BROCADE COMET W/GREEN STROBE MINE 8/1</t>
  </si>
  <si>
    <t>PFX13FR-3</t>
  </si>
  <si>
    <t>SLICE - 13S FAN SILVER TIGER COMET W/RED STROBE MINE 8/1</t>
  </si>
  <si>
    <t>PFX13FR-5</t>
  </si>
  <si>
    <t>SLICE - 13 SHOT FAN GOLD GLITTER TAIL W/ BLUE MINE 8/1</t>
  </si>
  <si>
    <t>PFX13FR-7</t>
  </si>
  <si>
    <t>SLICE - 13 SHOT FAN BROCADE AND RED STAR MINES W/WHITE STROBE WILLOW SHELLS 8/1</t>
  </si>
  <si>
    <t>PFX13FR-9</t>
  </si>
  <si>
    <t>SLICE - 13S FAN SILVER WHIRLWIND 8/1</t>
  </si>
  <si>
    <t>PFX19FR-RAI-H</t>
  </si>
  <si>
    <t>SLICE - 19S RAINBOW SHOT LEFT TO RIGHT 6/1</t>
  </si>
  <si>
    <t>PFS023</t>
  </si>
  <si>
    <t>INDOOR FOUNTAIN - 30 SEC 3M SILVER FOUNTAIN (SMOKELESS &amp; ODOURLESS) W/2 M E-MATCH (5/1)</t>
  </si>
  <si>
    <t>PFS037-R</t>
  </si>
  <si>
    <t>PRO RED STROBE 30 SEC DURATION WITH 2M E-MATCH (5/1)</t>
  </si>
  <si>
    <t>DP2600</t>
  </si>
  <si>
    <t>INTERLOCKING HEART LANCE SET-PIECE (SMOKELESS W/E-MATCH) 1/1</t>
  </si>
  <si>
    <t>PFS054</t>
  </si>
  <si>
    <t>30 MINUTE FUSEE/ROAD FLARE</t>
  </si>
  <si>
    <t>$500-$1000</t>
  </si>
  <si>
    <t>$1001-$2000</t>
  </si>
  <si>
    <t>$2000+</t>
  </si>
  <si>
    <t>QTY</t>
  </si>
  <si>
    <t>Cost</t>
  </si>
  <si>
    <t>STATUS</t>
  </si>
  <si>
    <t>FWI-07</t>
  </si>
  <si>
    <t>FWI-10</t>
  </si>
  <si>
    <t>FWI-15</t>
  </si>
  <si>
    <t>FWI-30</t>
  </si>
  <si>
    <t>F30M</t>
  </si>
  <si>
    <t>Sub Total</t>
  </si>
  <si>
    <t>Tax</t>
  </si>
  <si>
    <t>Total</t>
  </si>
  <si>
    <t>Select Price</t>
  </si>
  <si>
    <t>A</t>
  </si>
  <si>
    <t>DP3A1-2.5T</t>
  </si>
  <si>
    <t>DP22E001-3</t>
  </si>
  <si>
    <t>3" Dun Pai Super Crackle (Salute) With Silver Peony Added 72/1</t>
  </si>
  <si>
    <t>DP22EFS-3T</t>
  </si>
  <si>
    <t>DP3B1-4T</t>
  </si>
  <si>
    <t>DP23E090</t>
  </si>
  <si>
    <t>64S WHISTLING SALUTE CAKE FAN 1/1</t>
  </si>
  <si>
    <t>DP23E158M</t>
  </si>
  <si>
    <t>PKS19</t>
  </si>
  <si>
    <t>QM-3M</t>
  </si>
  <si>
    <t>WATERPROOF QUICK MATCH (3 METER ROLL) 1/1</t>
  </si>
  <si>
    <t>WATERFALL - 60 SEC 5 M OUTDOOR WATERFALL W/2 M E-MATCH 10/1</t>
  </si>
  <si>
    <t>DP22EFS-2.5T</t>
  </si>
  <si>
    <t>2.5" Dun Pai Super Crackle (Salute) Finale Chain with Tails (With Silver Peony Added) 3-5 Sec 12/10</t>
  </si>
  <si>
    <t>THE QUICK FUSE - 20' WHITE - APPROX .3-1.25 SEC/FT BURN TIME</t>
  </si>
  <si>
    <t>THE PERFECT FUSE - 20' PINK - 9-13 SEC/FT BURN TIME</t>
  </si>
  <si>
    <t>MEDIUM CAKE FUSE - 20' GREEN - APPROX 24-28 SEC/FT BURN TIME 1/20</t>
  </si>
  <si>
    <t>IGN01</t>
  </si>
  <si>
    <t>IGNITE i18 FIRING MODULE</t>
  </si>
  <si>
    <t>IGN02</t>
  </si>
  <si>
    <t>RED AMERICAN-MADE VISCO FUSE - 25 FT -WATERPROOF (BURN RATE APPROX 30-40 SEC/FT)</t>
  </si>
  <si>
    <t>1 7/8" x 12" HDPE MORTAR W/1.5" SOLID WOOD PLUG</t>
  </si>
  <si>
    <t>1 7/8" x 15" HDPE MORTAR W/1.5" SOLID WOOD PLUG</t>
  </si>
  <si>
    <t>FWI-07-QP</t>
  </si>
  <si>
    <t>FWI-07-QPV</t>
  </si>
  <si>
    <t>FWI-10-QPV</t>
  </si>
  <si>
    <t>FWI-15-QPV</t>
  </si>
  <si>
    <t>7 FT MJG FIREWIRE INITIATOR, QUICK PLUG ENDS, VISCO FUSE SHROUD (NON-REGULATED) 40/1</t>
  </si>
  <si>
    <t>10 FT MJG FIREWIRE INITIATOR, QUICK PLUG ENDS, VISCO FUSE SHROUD (NON-REGULATED) 30/1</t>
  </si>
  <si>
    <t>15 FT MJG FIREWIRE INITIATOR, QUICK PLUG ENDS, VISCO FUSE SHROUD (NON-REGULATED) 20/1</t>
  </si>
  <si>
    <t>7 FT MJG FIREWIRE INITIATOR, QUICK PLUG ENDS, STANDARD SHROUD (NON-REGULATED) 40/1</t>
  </si>
  <si>
    <t>NEW</t>
  </si>
  <si>
    <t>PKS51</t>
  </si>
  <si>
    <t>SS150OT45</t>
  </si>
  <si>
    <t>SS150WI13</t>
  </si>
  <si>
    <t>PC208</t>
  </si>
  <si>
    <t>PC207</t>
  </si>
  <si>
    <t>5" Wizard Golden Waterfall With Falling Leaves 18/1</t>
  </si>
  <si>
    <t>120S W SHAPE CRACKLING PALM &amp; RED STROBE WITH RED STROBE TAIL IN THE MIDDLE OF TI-CRACKLING TAIL</t>
  </si>
  <si>
    <t>110S FAN SHAPE CAKE: SILVER WHIRL WITH GREEN STROBE MINE &amp; BLUE TAIL TO BROCADE TO RED &amp; BLUE</t>
  </si>
  <si>
    <t>FE128B</t>
  </si>
  <si>
    <t>THE NEARLY PERFECT FUSE - 20' PINK - 14-16 SEC/FT BURN TIME</t>
  </si>
  <si>
    <t>PCA042</t>
  </si>
  <si>
    <t>PCA046</t>
  </si>
  <si>
    <t>PCA054</t>
  </si>
  <si>
    <t>PCA055</t>
  </si>
  <si>
    <t>PCA056</t>
  </si>
  <si>
    <t>PCA062</t>
  </si>
  <si>
    <t>PCA073</t>
  </si>
  <si>
    <t>PCA074</t>
  </si>
  <si>
    <t>PCA077</t>
  </si>
  <si>
    <t>PCA081</t>
  </si>
  <si>
    <t>PCA082</t>
  </si>
  <si>
    <t>PCA083</t>
  </si>
  <si>
    <t>PCA086</t>
  </si>
  <si>
    <t>PFX23E003</t>
  </si>
  <si>
    <t>PFX23E005</t>
  </si>
  <si>
    <t>PFX23E007</t>
  </si>
  <si>
    <t>PFX23E171</t>
  </si>
  <si>
    <t>PFX23MC-1</t>
  </si>
  <si>
    <t>PFX23MC-2</t>
  </si>
  <si>
    <t>PFX5600</t>
  </si>
  <si>
    <t>PFX5600B</t>
  </si>
  <si>
    <t>PFX5920</t>
  </si>
  <si>
    <t>30S Z SHAPE R/G/B TAIL TO R/G/B BROCADE WITH GREEN/ GOLD/ RED/ SILVER STROBE 1" 4/1</t>
  </si>
  <si>
    <t>36S STRAIGHT WHISTLING TO RED/ GREEN/ BLUE TO TIME RAIN 1" 4/1</t>
  </si>
  <si>
    <t>36S STRAIGHT WHISTLING TO THUNDER (INSTANT) 1" 4/1</t>
  </si>
  <si>
    <t>36S STRAIGHT WHISTLING TO THUNDER 1" 4/1</t>
  </si>
  <si>
    <t>40S STRAIGHT BROCADE BREAK ALTERNATE WHITE STROBE COLOR FALLING LEAVES WITH B/ R TAILS 1.2" 2/1</t>
  </si>
  <si>
    <t>40S STRAIGHT GREEN STROBE MINE RED TAIL TO TIME RAIN WILLOW WITH RED STROBE 1.2" 2/1</t>
  </si>
  <si>
    <t>49S FAN SHAPE BROCADE MINE TO BROCADE 1.2" 2/1</t>
  </si>
  <si>
    <t>49S FAN SHAPE CRACKLING MINE TO CRACKLING 1.2" 2/1</t>
  </si>
  <si>
    <t>49S STRAIGHT BROCADE TAIL TO GOLD PINE WITH RED/GREEN/BLUE 1.2" 2/1</t>
  </si>
  <si>
    <t>49S STRAIGHT GOLD CRACKLING TAIL TO TI-GOLD PALM WITH GREEN STROBE BLUE PISTIL 1.2" 2/1</t>
  </si>
  <si>
    <t>49S Z SHAPE GOLD HORSE TAIL W/ BLUE PEARLS 1.2" 2/1</t>
  </si>
  <si>
    <t>66S MIXED EFFECTS 55 SEC RED/SILVER WAVE W/STROBES, WILLOW, BROCADE CROWN, TIME RAIN WILLOW 20MM 2/1</t>
  </si>
  <si>
    <t>1/2</t>
  </si>
  <si>
    <t>81S Z SHAPE BLUE TAIL TO NISHIKI WILLOW W/ COLOR PEARLS 1" 1/1</t>
  </si>
  <si>
    <t>100S FAN 1.2" RED, WHITE AND BLUE TAILS TO TITANIUM REPORT 10 SECONDS 2/1</t>
  </si>
  <si>
    <t>100S FAN 1.2" RED, WHITE AND BLUE TAILS TO TITANIUM REPORT 30 SECONDS 2/1</t>
  </si>
  <si>
    <t>100S THE C-BOMB; 1 MIN – 1" VERT – CRACKLE, PEONY, AND SALUTES WITH COLOR TAILS (COMPOUND CAKE) 1/2</t>
  </si>
  <si>
    <t>200S STAYING POWER; 1:53 DURATION VERTICAL 1" VARIEGATED COLOR REPORT SHELLS (COMPOUND CAKE) 1/4</t>
  </si>
  <si>
    <t>259S MOD MAYHEM: 2 MIN MODULAR 1.2" (COMPOUND CAKE) 1/4</t>
  </si>
  <si>
    <t>219S MOD MADNESS: 2 MIN MODULAR 1.5" (COMPOUND CAKE) 1/4</t>
  </si>
  <si>
    <t>1/4</t>
  </si>
  <si>
    <t>3" Wizard Assortment A (4 Each Effect) 18/4</t>
  </si>
  <si>
    <t>3" Wizard Assortment C With Tails (4 Each Effect With Tails) 18/4</t>
  </si>
  <si>
    <t>PAS12</t>
  </si>
  <si>
    <t>PAS14</t>
  </si>
  <si>
    <t>PCS001</t>
  </si>
  <si>
    <t>PCS003</t>
  </si>
  <si>
    <t>COLOR BREAK WITH MINE 1.75" CYLINDER SHELL (12 EFFECTS, 5") 8/12</t>
  </si>
  <si>
    <t>PCA096</t>
  </si>
  <si>
    <t>PCA011</t>
  </si>
  <si>
    <t>PCA012</t>
  </si>
  <si>
    <t>PCA099</t>
  </si>
  <si>
    <t>PCA078</t>
  </si>
  <si>
    <t>PSS012</t>
  </si>
  <si>
    <t>PSS009</t>
  </si>
  <si>
    <t>16S BROCADE CROWN W/ COLOR FALLING LEAVES 2" 2/1</t>
  </si>
  <si>
    <t>16S HALF RED HALF BLUE WITH WHITE STROBE PISTIL 2" 2/1</t>
  </si>
  <si>
    <t>49S S SHAPE STROBE TAIL TO MUTLI-STROBE WILLOWS 1.2" 2/1</t>
  </si>
  <si>
    <t>RED MINE WITH WHITE STROBE 30MM 36/1</t>
  </si>
  <si>
    <t>BLUE MINE WITH WHITE STROBE 30MM 36/1</t>
  </si>
  <si>
    <t>PSS058</t>
  </si>
  <si>
    <t>3-LAYER RED STROBE &amp; WHITE &amp; BLUE MINE 2" 12/1</t>
  </si>
  <si>
    <t>SLICE - 11 SHOT 3-LAYER PIGEON BLOOD COMET WITH WHITE STROBE &amp; BLUE MINE 1" 5/1</t>
  </si>
  <si>
    <t>PSC104</t>
  </si>
  <si>
    <t>PAS03</t>
  </si>
  <si>
    <t>3" Wizard Assortment B (4 Each Effect) 18/4</t>
  </si>
  <si>
    <t>PAS06</t>
  </si>
  <si>
    <t>4" Wizard Assortment C (3 Each Effect) 12/3</t>
  </si>
  <si>
    <t>PAS13</t>
  </si>
  <si>
    <t>PAS15</t>
  </si>
  <si>
    <t>IGN36</t>
  </si>
  <si>
    <t>IGNITE i36 FIRING MODULE</t>
  </si>
  <si>
    <t>IGN04</t>
  </si>
  <si>
    <t>IGNITE CLIP-ON IGNITERS 4M/13.4FT, QUICK PLUG ENDS, 20 PACK</t>
  </si>
  <si>
    <t>IGN06</t>
  </si>
  <si>
    <t>IGNITE CLIP-ON IGNITERS 6M/19.6FT, QUICK PLUG ENDS, 20 PACK</t>
  </si>
  <si>
    <t>COLOR BREAK 1.75" CYLINDER SHELL (24 EFFECTS, 5") 4/24</t>
  </si>
  <si>
    <t>IGNITE CLIP-ON IGNITERS 2M/6.5FT, QUICK PLUG ENDS, 20 PACK</t>
  </si>
  <si>
    <t>5" Wizard Nishiki Kamuro 18/1</t>
  </si>
  <si>
    <t>DP22EFA-2.5TX</t>
  </si>
  <si>
    <t>PFX5922</t>
  </si>
  <si>
    <t>PFX23E157M</t>
  </si>
  <si>
    <t>138S AMERICAN PRIDE: 1 MIN 30 SEC FAN, V, I SHAPE RED TIPPED COMET, TO V RED WHITE BLUE CHRY, ENDING W/LARGE RED WHITE BLUE CHRY (COMPOUND CAKE) 1/3</t>
  </si>
  <si>
    <t>1/3</t>
  </si>
  <si>
    <t>PFX23E155M</t>
  </si>
  <si>
    <t>200S WTF "WAY TO FANTASTIC"; 1 MIN ALTERNATING W, I, WAVE, SHAPE MULTI COLOR BREAKS, CRACKLING WILLOW, COMET VOLLEY FINALE (COMPOUND CAKE) 1/3</t>
  </si>
  <si>
    <t>PFX544</t>
  </si>
  <si>
    <t>25S FAN SERPENT TO COLOR STROBE SHELLS 4/1</t>
  </si>
  <si>
    <t>PFX5601</t>
  </si>
  <si>
    <t>36S FAN HOWLING WHISTLE TO SUPER CRACKLE 4/1</t>
  </si>
  <si>
    <t>PFX23E36A</t>
  </si>
  <si>
    <t>36S VERTICAL MIXED EFFECTS A - VALUE CAKE 4/1</t>
  </si>
  <si>
    <t>PFX23E36B</t>
  </si>
  <si>
    <t>36S VERTICAL MIXED EFFECTS B - VALUE CAKE 4/1</t>
  </si>
  <si>
    <t>PFX5605</t>
  </si>
  <si>
    <t>49S FAN 30MM NISHIKI WATERFALL 2/1</t>
  </si>
  <si>
    <t>PFX23E130</t>
  </si>
  <si>
    <t>PFX5926</t>
  </si>
  <si>
    <t>PFX23E002</t>
  </si>
  <si>
    <t>90S MAX VARIETY - 1 MIN - VERTICAL COMETS, TOURB'S WHISTLES, COLOR SHELLS</t>
  </si>
  <si>
    <t>DP23E089</t>
  </si>
  <si>
    <t>DP3A1-6T</t>
  </si>
  <si>
    <t>DP3B1-5T</t>
  </si>
  <si>
    <t>5" Dun Pai "Versa" Asst B1 (18 Effects w/ Tails) 18/1</t>
  </si>
  <si>
    <t>DP3B1-6T</t>
  </si>
  <si>
    <t>6" Dun Pai"Versa" Asst B1 With Tails (9 Effects) 9/1</t>
  </si>
  <si>
    <t>PFX13FR-4</t>
  </si>
  <si>
    <t>SLICE - 13S FAN GOLD TIGER TAIL W/GREEN STROBE MINE 8/1</t>
  </si>
  <si>
    <t>PFX13FR-6</t>
  </si>
  <si>
    <t>SLICE - 13S FAN WHITE STROBE MINE 8/1</t>
  </si>
  <si>
    <t>2.5" Dun Pai "Prestige A1" Asst With Tails (36 Effects) 72/1</t>
  </si>
  <si>
    <t>2.5" Dun Pai Assorted Color Finale Chains w/Tails (3-5 sec) 6/10</t>
  </si>
  <si>
    <t>LANCE</t>
  </si>
  <si>
    <t>2.5" Dun Pai Titanium Super Crackle (Salute) Finale Chain W/Tails (Silver Peony Added) Instant 12/10</t>
  </si>
  <si>
    <t>6" Blue Saturn W/ Brocade Ring W/ Three Colors Change Ring W/ Silver Giant Tail 1/1</t>
  </si>
  <si>
    <t>6" Gold Silk Willow W/ Red Lace Pistils W/ Lemon to Red Magic Ring W/ Red Tail 1/1</t>
  </si>
  <si>
    <t>125S DIFFERENT SHAPES: GOLDEN STROBE MINE W/BLUE TIPS, GREEN STROBE WILLOW TAIL TO BROCADE CROWN W/RED STROBE PISTIL, GREEN STROBE MINE W/SILVER WHIRL MINE W/RED TAIL TO RED/GREEN PALM TREE W/CRACKLING PISTILS 1/1</t>
  </si>
  <si>
    <t>132S H SHAPE COLOR TAIL TO COLOR DAHLIA W/SILVER STROBE 1/1</t>
  </si>
  <si>
    <t>136S DIFFERENT SHAPES 1-3; RED TAIL, RED, GREEN, BLUE WITH WHITE STROBE 4-7 BLUE TAIL SPIDER KING W/BLUE PEARL 8-12 CRACKLING TAIL W/CRACKLING COCONUT 1/1</t>
  </si>
  <si>
    <t>160S FIVE POINT FAN CAKE: COLOR STROBE MINE W/SILVER WHIRL MINE TO RED/BLUE/YELLOW/GREEN/PURPLE CROSSETTE 1/1</t>
  </si>
  <si>
    <t>180S X SHAPE BROCADE CRACKLING TAIL &amp; RED/GREEN/BLUE/YELLOW STAR 1/1</t>
  </si>
  <si>
    <t>90S W SHAPE RED, WHITE, &amp; BLUE 1/1</t>
  </si>
  <si>
    <t>120S HOWLING BANSHEE VERTICAL HOWLING WHITE COMET WHISTLES TO TI- SALUTES 1/1</t>
  </si>
  <si>
    <t>180S THUNDER CANYON; 30 SEC FAST ALTERNATING ZIPPER, V SHAPE RED AND GREEN TAIL STROBES TO FAN SHAPED CRACKLING SALUTES 1/1</t>
  </si>
  <si>
    <t>200S RAPID FIRE; 1 MIN - ALTERNATING Z, I, FAN, Z-SHAPE GREEN TAIL BROCADE CROWN TO I SHAPED RED TAIL DAHLIA, SILVER COCONUT CRACKLE 1/1</t>
  </si>
  <si>
    <t>225S WHISTLE TO CRACKER ZIPPER 1/1</t>
  </si>
  <si>
    <t>1.4G PRO - MULTI-SHOT CAKES - COMPOUND</t>
  </si>
  <si>
    <t>Name</t>
  </si>
  <si>
    <t>Address</t>
  </si>
  <si>
    <t>City</t>
  </si>
  <si>
    <t>State, Zip</t>
  </si>
  <si>
    <t>Phone #</t>
  </si>
  <si>
    <t>Pickup Date</t>
  </si>
  <si>
    <t>Payment Method</t>
  </si>
  <si>
    <t>2.5" Wizard Salutes (With Silver Peony Added) 96/1</t>
  </si>
  <si>
    <t>5" Wizard Assortment B (2 Each Effect) 9/2</t>
  </si>
  <si>
    <t>5" Wizard Assortment C (2 Each Effect) 9/2</t>
  </si>
  <si>
    <t>5" Wizard Assortment D (2 Each Effect) 9/2</t>
  </si>
  <si>
    <t>4" Wizard Assortment B (3 Each Effect) 12/3</t>
  </si>
  <si>
    <t>DP23E068</t>
  </si>
  <si>
    <t>DP23E075</t>
  </si>
  <si>
    <t>DP23E098</t>
  </si>
  <si>
    <t>DP23E235</t>
  </si>
  <si>
    <t>PFX23E159M</t>
  </si>
  <si>
    <t>PFX23E288</t>
  </si>
  <si>
    <t>PFX5928</t>
  </si>
  <si>
    <t>PFX5919</t>
  </si>
  <si>
    <t>PFX23E128</t>
  </si>
  <si>
    <t>PFX23E156M</t>
  </si>
  <si>
    <t>PFX30CM-RGT</t>
  </si>
  <si>
    <t>DPKP8-009</t>
  </si>
  <si>
    <t>DPKP8-002</t>
  </si>
  <si>
    <t>DPKP8-007</t>
  </si>
  <si>
    <t>DPKP8-012</t>
  </si>
  <si>
    <t>DPKP8-001</t>
  </si>
  <si>
    <t>DPKP8-006</t>
  </si>
  <si>
    <t>DPKP8-008</t>
  </si>
  <si>
    <t>DPKP8-004</t>
  </si>
  <si>
    <t>DPKP8-005</t>
  </si>
  <si>
    <t>DPKP8-003</t>
  </si>
  <si>
    <t>DPKP8-010</t>
  </si>
  <si>
    <t>DPKP8-011</t>
  </si>
  <si>
    <t>SS200WI12</t>
  </si>
  <si>
    <t>PC141</t>
  </si>
  <si>
    <t>PC173</t>
  </si>
  <si>
    <t>PC185</t>
  </si>
  <si>
    <t>PC188</t>
  </si>
  <si>
    <t>PCA100</t>
  </si>
  <si>
    <t>PCA109</t>
  </si>
  <si>
    <t>PCA110</t>
  </si>
  <si>
    <t>PCA111</t>
  </si>
  <si>
    <t>PSS062</t>
  </si>
  <si>
    <t>PCA066</t>
  </si>
  <si>
    <t>PCA060</t>
  </si>
  <si>
    <t>8" Dun Pai Blue With Chrys Flower Crown With Gold Strobe Gold Wave Pistil 1/1</t>
  </si>
  <si>
    <t>8" Dun Pai Brocade To Red Strobe With Green Strobe Pistil 1/1</t>
  </si>
  <si>
    <t>8" Dun Pai Chrys To Blue To Red Strobe With Brocade Coconut With Red And Green Strobe Pistil 1/1</t>
  </si>
  <si>
    <t>8" Dun Pai Chrys To Green With Flower Crown With Gold Strobe And Blue Pistil With Tail 1/1</t>
  </si>
  <si>
    <t>8" Dun Pai Gold Wave Dark Green With Red And Blue Pistil With Tail 1/1</t>
  </si>
  <si>
    <t>8" Dun Pai Gold Wave To Color Peony 1/1</t>
  </si>
  <si>
    <t>8" Dun Pai Long Duration Brocade To Red Strobe With Red Strobe Pistil 1/1</t>
  </si>
  <si>
    <t>8" Dun Pai Silver Wave To Red To Blue To Silver 1/1</t>
  </si>
  <si>
    <t>8" Dun Pai Silver Wave With Red Ring 1/1</t>
  </si>
  <si>
    <t>8" Dun Pai Thousands Color Peony 1/1</t>
  </si>
  <si>
    <t>100S FAN CRACKLING &amp; RED STROBE &amp; BLUE THREE LAYERS MINE 1/1</t>
  </si>
  <si>
    <t>100S S SHAPE GOLDEN TAIL TO WHITE STROBE WITH BLUE MINES 1/1</t>
  </si>
  <si>
    <t>100S STRAIGHT PURPLE TAIL TO GREEN STROBE WILLOW 1/1</t>
  </si>
  <si>
    <t>25S 2.5" BROCADE 1/1</t>
  </si>
  <si>
    <t>49S FAN GOLD STROBE W/PISTIL 2/1</t>
  </si>
  <si>
    <t>100S VERTICAL WHITE STOBE WATERFALL MINE 1/1</t>
  </si>
  <si>
    <t>100S FAN SHAPE WHITE STROBE MINE TO WHITE STROBE 1/1</t>
  </si>
  <si>
    <t>49S VERTICAL MIXED EFFECTS WITH STROBE WILLOW 2/1</t>
  </si>
  <si>
    <t>50S COLOR MINE WITH HOWLING WHISTILES TO BROCADE 2/1</t>
  </si>
  <si>
    <t>50S RED STROBE WILLOW 2/1</t>
  </si>
  <si>
    <t>81S Z SHAPE BROCADE TAIL SPIT BROCADE WATERFALL WITH RED/GREEN STROBE PISTIL 1" (WPL25CA81-01-A) 1/1</t>
  </si>
  <si>
    <t>81S Z SHAPE BROCADE CROWN WITH COLOR FALLING LEAVES 1" (WPL25CA81-01-E) 1/1</t>
  </si>
  <si>
    <t>42S BLUE TAIL TO FLOWER CROWN W/RED BLUE AND SALUTE 1.2" 2/1</t>
  </si>
  <si>
    <t>42S BLUE TAIL TO GOLD SPIDER 1.2" 2/1</t>
  </si>
  <si>
    <t>42S SILVER WHRIL TO SILVER CHRY WITH RED AND BLUE 1.2" 2/1</t>
  </si>
  <si>
    <t>42S FAN SHAPE GOLD WILLOW TO GOLD RAIN W/GOLD WILLOW TO GOLD RAIN MINE 1.2" 2/1</t>
  </si>
  <si>
    <t>120S BLIZZARD OF BROCADES (COMPOUND CAKE) 1/3</t>
  </si>
  <si>
    <t>200S HIGH VOLTAGE: 1 MIN FAST ALTERNATING ZIPPER TO I TO FAN SILVER WAVE TO RED TAIL CHRY WILLOW TO SILVER CRACKLING PALMS (COMPOUND CAKE) 1/3</t>
  </si>
  <si>
    <t>200S RIP TIDE: 1 MIN 50 SEC I, W, WAVE SHAPE BROCADE TO W MULTI COLOR TAIL BROCADE TO CRACKLING TO MULTI SHOT FAN FINALE (COMPOUND CAKE) 1/3</t>
  </si>
  <si>
    <t>2'' NISHIKI SINGLE SHOT PRE-LOADED SHELL (WPL50SS-03-NK) 50MM 12/1</t>
  </si>
  <si>
    <t>1.2" RED TIPPED GOLD TIGER TAIL COMET 30MM 50/1</t>
  </si>
  <si>
    <t>225S FAN SHAPE BROCADE TAIL &amp; BLUE 16MM 1/1</t>
  </si>
  <si>
    <t>225S GREEN STROBE TAIL WITH PURPLE TIP 16MM 1/1</t>
  </si>
  <si>
    <t>300S SILVER DRAGON WITH WHISTLING (30 SEC) 1/1</t>
  </si>
  <si>
    <t>8" Dun Pai Blue Peony With Red Strobe Pistil 1/1</t>
  </si>
  <si>
    <t>8" Dun Pai Thousands Brocade Waterfall 1/1</t>
  </si>
  <si>
    <t>130S I/Z SHAPE MIXED EFFECTS: 1. Z SHAPE: 30S RED/GREEN/BLUE TAIL TO RED/GREEN/BLUE W/WHITE STROBE: 10S STRAIGHT RED/GREEN PALM TREE CROSSETTE; 2. Z SHAPE 30S RED/GREEN TAIL TO GLITTERING WATERFALL 1/1</t>
  </si>
  <si>
    <t>1.4G PRO - SINGLE SHOT PRE-LOADED SHELLS</t>
  </si>
  <si>
    <t>1.4G PRO - SLICE CAKES</t>
  </si>
  <si>
    <t>1.4G PRO - MINES</t>
  </si>
  <si>
    <t>1.4G PRO - SINGLE SHOT COMETS</t>
  </si>
  <si>
    <t xml:space="preserve"> 1.4G PRO  - FOUNTAINS &amp; STROBES</t>
  </si>
  <si>
    <t xml:space="preserve"> 1.4G PRO - GROUND SET PIECE</t>
  </si>
  <si>
    <t>1.4G PRO - WATERFALL</t>
  </si>
  <si>
    <t>PKG</t>
  </si>
  <si>
    <t>8" Dun Pai Nishiki Kamuro 1/1</t>
  </si>
  <si>
    <t>PFX5645</t>
  </si>
  <si>
    <t>98S CIRCLE CAKE WITH FALLING LEAVES 1.2" 1/1</t>
  </si>
  <si>
    <t>PFX5630</t>
  </si>
  <si>
    <t>100S RED HOWLING TO RED/WHITE/BLUE 1.2" (COMPOUND CAKE) 1/2</t>
  </si>
  <si>
    <t>PFX5641</t>
  </si>
  <si>
    <t>PFX5642</t>
  </si>
  <si>
    <t>PFX5643</t>
  </si>
  <si>
    <t>PFX5647</t>
  </si>
  <si>
    <t>100S RED STROBE MINES WITH BLUE STARS AND SILVER FALLING LEAVES 1.2" (COMPOUND CAKE) 1/2</t>
  </si>
  <si>
    <t>PCA061</t>
  </si>
  <si>
    <t>81S Z SHAPE SILVER WHIRL TAIL TO BLUE &amp; RED LACE 1" 1/1</t>
  </si>
  <si>
    <t>PCS004</t>
  </si>
  <si>
    <t>FWI-10-QP</t>
  </si>
  <si>
    <t>10 FT MJG FIREWIRE INITIATOR, QUICK PLUG ENDS, STANDARD SHROUD (NON-REGULATED) 40/1</t>
  </si>
  <si>
    <t>FWI-15-QP</t>
  </si>
  <si>
    <t>15 FT MJG FIREWIRE INITIATOR, QUICK PLUG ENDS, STANDARD SHROUD (NON-REGULATED) 40/1</t>
  </si>
  <si>
    <t>FIRING SYSTEMS</t>
  </si>
  <si>
    <t>FUSE</t>
  </si>
  <si>
    <t>12/1</t>
  </si>
  <si>
    <t>4/24</t>
  </si>
  <si>
    <t>16/6</t>
  </si>
  <si>
    <t>12/10</t>
  </si>
  <si>
    <t>8/12</t>
  </si>
  <si>
    <t>PFX23E171B</t>
  </si>
  <si>
    <t>25S THUNDER KING INSTANT 3 SEC 20MM 18/1</t>
  </si>
  <si>
    <t>PFX23E19A</t>
  </si>
  <si>
    <t>9/2</t>
  </si>
  <si>
    <t>PFX387</t>
  </si>
  <si>
    <t>NISHIKI 1.75" BULK BALL SHELLS 12/10</t>
  </si>
  <si>
    <t>PFX5436-FC-25S</t>
  </si>
  <si>
    <t>25S FLOWER CROWN MINES TO BLUE TAIL 1.5" (WATER CAKE) 2/1</t>
  </si>
  <si>
    <t>PFX5651</t>
  </si>
  <si>
    <t>197S INTENSITY: 1 MIN 1.2" AND 1.5" (COMPOUND CAKE) 1/4</t>
  </si>
  <si>
    <t>CALL</t>
  </si>
  <si>
    <t>FOR</t>
  </si>
  <si>
    <t>PRICING</t>
  </si>
  <si>
    <t>LIMITED</t>
  </si>
  <si>
    <t>1.4G PRO - BULK SHELLS (TUBES NOT INCLUDED)</t>
  </si>
  <si>
    <t>1.4G PRO - WATER CAKES</t>
  </si>
  <si>
    <t>QUICK PLUG IGNITERS (COMPATIBLE WITH IGNITE)</t>
  </si>
  <si>
    <t>BARE WIRE IGNITERS</t>
  </si>
  <si>
    <t>In  Stock</t>
  </si>
  <si>
    <t>6" Wizard Assortment B (1 Each Effect) 9/1</t>
  </si>
  <si>
    <t>6" Wizard Assortment C (1 Each Effect) 9/1</t>
  </si>
  <si>
    <t>DOUBLE BREAK 1.75" CYLINDER SHELL (6 EFFECTS, 6") 16/6</t>
  </si>
  <si>
    <t>19S MIXED CASE 1" (STROBE, COLOR CRACKLING PALMS, COLOR GLITTER PALMS) 9/2</t>
  </si>
  <si>
    <t>72S MACHINE GUN: 50 SEC 1.2" VERT MACHINE GUN MIXED PEONY AND SALUTES (COMPOUND CAKE) 1/2</t>
  </si>
  <si>
    <t>25S THUNDER KING 30 SEC WITH RED TAIL 20MM 18/1</t>
  </si>
  <si>
    <t>192S HELLFIRE: 2 MIN 1.2" (COMPOUND CAKE) 1/4</t>
  </si>
  <si>
    <t>213S RIDE THE LIGHTNING: 1.5 MIN 1.2" (COMPOUND CAKE) 1/4</t>
  </si>
  <si>
    <t>200S STRAIGHT UP NASTY: 2 MIN 1.2" (COMPOUND CAKE) 1/4</t>
  </si>
  <si>
    <t>400S COMPOUNDED CHAOS: 90 SEC (COMPOUND CAKE) 20MM 1/4</t>
  </si>
  <si>
    <t>115S BRINGING THE HEAT: 1 MIN (COMPOUND CAKE) 1/3</t>
  </si>
  <si>
    <t>82S RENEGADE: 1 MIN (COMPOUND CAKE) 1/2</t>
  </si>
  <si>
    <t>TBD</t>
  </si>
  <si>
    <t>Sold Out</t>
  </si>
  <si>
    <t>In Stock</t>
  </si>
  <si>
    <t>Low Stock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</si>
</sst>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_(* #,##0_);_(* \(#,##0\);_(* &quot;-&quot;??_);_(@_)"/>
  </numFmts>
  <fonts count="25">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10"/>
      <color theme="1"/>
      <name val="Calibri"/>
      <family val="2"/>
      <scheme val="minor"/>
    </font>
    <font>
      <b/>
      <sz val="11"/>
      <color indexed="8"/>
      <name val="Times New Roman"/>
      <family val="1"/>
    </font>
    <font>
      <sz val="12"/>
      <name val="宋体"/>
      <charset val="134"/>
    </font>
    <font>
      <b/>
      <sz val="10"/>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name val="Calibri"/>
      <family val="2"/>
      <scheme val="minor"/>
    </font>
    <font>
      <sz val="8"/>
      <name val="Calibri"/>
      <family val="2"/>
      <scheme val="minor"/>
    </font>
  </fonts>
  <fills count="37">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bottom/>
      <diagonal/>
    </border>
  </borders>
  <cellStyleXfs count="46">
    <xf numFmtId="0" fontId="0" fillId="0" borderId="0"/>
    <xf numFmtId="44" fontId="1" fillId="0" borderId="0" applyFont="0" applyFill="0" applyBorder="0" applyAlignment="0" applyProtection="0"/>
    <xf numFmtId="0" fontId="6" fillId="0" borderId="0"/>
    <xf numFmtId="9" fontId="1" fillId="0" borderId="0" applyFont="0" applyFill="0" applyBorder="0" applyAlignment="0" applyProtection="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8" applyNumberFormat="0" applyAlignment="0" applyProtection="0"/>
    <xf numFmtId="0" fontId="16" fillId="8" borderId="9" applyNumberFormat="0" applyAlignment="0" applyProtection="0"/>
    <xf numFmtId="0" fontId="17" fillId="8" borderId="8" applyNumberFormat="0" applyAlignment="0" applyProtection="0"/>
    <xf numFmtId="0" fontId="18" fillId="0" borderId="10" applyNumberFormat="0" applyFill="0" applyAlignment="0" applyProtection="0"/>
    <xf numFmtId="0" fontId="19" fillId="9" borderId="11" applyNumberFormat="0" applyAlignment="0" applyProtection="0"/>
    <xf numFmtId="0" fontId="20" fillId="0" borderId="0" applyNumberFormat="0" applyFill="0" applyBorder="0" applyAlignment="0" applyProtection="0"/>
    <xf numFmtId="0" fontId="1" fillId="10" borderId="12" applyNumberFormat="0" applyFont="0" applyAlignment="0" applyProtection="0"/>
    <xf numFmtId="0" fontId="21" fillId="0" borderId="0" applyNumberFormat="0" applyFill="0" applyBorder="0" applyAlignment="0" applyProtection="0"/>
    <xf numFmtId="0" fontId="2" fillId="0" borderId="13" applyNumberFormat="0" applyFill="0" applyAlignment="0" applyProtection="0"/>
    <xf numFmtId="0" fontId="2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cellStyleXfs>
  <cellXfs count="55">
    <xf numFmtId="0" fontId="0" fillId="0" borderId="0" xfId="0"/>
    <xf numFmtId="0" fontId="0" fillId="0" borderId="0" xfId="0" applyAlignment="1">
      <alignment horizontal="center" vertical="center"/>
    </xf>
    <xf numFmtId="44" fontId="4" fillId="0" borderId="0" xfId="1" applyFont="1" applyAlignment="1">
      <alignment horizontal="center" vertical="center" wrapText="1"/>
    </xf>
    <xf numFmtId="44" fontId="4" fillId="0" borderId="0" xfId="1"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4" fontId="2" fillId="0" borderId="1" xfId="1" applyFont="1" applyBorder="1" applyAlignment="1">
      <alignment horizontal="center" vertical="center"/>
    </xf>
    <xf numFmtId="0" fontId="2"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44" fontId="2" fillId="2" borderId="4" xfId="1" applyFont="1" applyFill="1" applyBorder="1" applyAlignment="1">
      <alignment horizontal="center" vertical="center"/>
    </xf>
    <xf numFmtId="44" fontId="2" fillId="2" borderId="3" xfId="1" applyFont="1" applyFill="1" applyBorder="1" applyAlignment="1">
      <alignment horizontal="center" vertical="center"/>
    </xf>
    <xf numFmtId="0" fontId="0" fillId="0" borderId="1" xfId="0" applyBorder="1"/>
    <xf numFmtId="44" fontId="0" fillId="0" borderId="1" xfId="1" applyFont="1" applyBorder="1"/>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wrapText="1"/>
    </xf>
    <xf numFmtId="0" fontId="0" fillId="0" borderId="0" xfId="0" applyAlignment="1">
      <alignment horizontal="left" vertical="center" wrapText="1" indent="1"/>
    </xf>
    <xf numFmtId="0" fontId="0" fillId="0" borderId="1" xfId="0" applyBorder="1" applyAlignment="1">
      <alignment horizontal="center" vertical="center"/>
    </xf>
    <xf numFmtId="0" fontId="3" fillId="0" borderId="0" xfId="0" applyFont="1" applyAlignment="1">
      <alignment vertical="top"/>
    </xf>
    <xf numFmtId="0" fontId="0" fillId="0" borderId="4" xfId="0" applyBorder="1"/>
    <xf numFmtId="44" fontId="0" fillId="0" borderId="1" xfId="0" applyNumberFormat="1" applyBorder="1"/>
    <xf numFmtId="0" fontId="3" fillId="3" borderId="1" xfId="0" applyFont="1" applyFill="1" applyBorder="1" applyAlignment="1">
      <alignment horizontal="center" vertical="top"/>
    </xf>
    <xf numFmtId="164" fontId="0" fillId="0" borderId="1" xfId="3" applyNumberFormat="1" applyFont="1" applyBorder="1"/>
    <xf numFmtId="0" fontId="0" fillId="0" borderId="1" xfId="0" applyBorder="1" applyAlignment="1">
      <alignment horizontal="right" vertical="center"/>
    </xf>
    <xf numFmtId="0" fontId="0" fillId="0" borderId="2" xfId="0" applyBorder="1" applyAlignment="1">
      <alignment horizontal="right" vertical="center"/>
    </xf>
    <xf numFmtId="0" fontId="0" fillId="0" borderId="0" xfId="0" applyAlignment="1">
      <alignment horizontal="right" vertical="center"/>
    </xf>
    <xf numFmtId="0" fontId="0" fillId="2" borderId="3" xfId="0" applyFill="1" applyBorder="1" applyAlignment="1">
      <alignment horizontal="right" vertical="center"/>
    </xf>
    <xf numFmtId="44" fontId="0" fillId="0" borderId="0" xfId="0" applyNumberFormat="1"/>
    <xf numFmtId="44" fontId="0" fillId="0" borderId="1" xfId="0" applyNumberFormat="1" applyBorder="1" applyAlignment="1">
      <alignment horizontal="center" vertical="center"/>
    </xf>
    <xf numFmtId="0" fontId="7" fillId="0" borderId="1" xfId="0" applyFont="1" applyBorder="1" applyAlignment="1">
      <alignment horizontal="right"/>
    </xf>
    <xf numFmtId="0" fontId="0" fillId="0" borderId="1" xfId="0" applyBorder="1" applyAlignment="1">
      <alignment horizontal="left"/>
    </xf>
    <xf numFmtId="0" fontId="7" fillId="0" borderId="1" xfId="0" applyFont="1" applyBorder="1" applyAlignment="1">
      <alignment horizontal="center" vertical="center"/>
    </xf>
    <xf numFmtId="0" fontId="3" fillId="0" borderId="0" xfId="0" applyFont="1" applyAlignment="1">
      <alignment horizontal="right" vertical="top"/>
    </xf>
    <xf numFmtId="0" fontId="14" fillId="0" borderId="0" xfId="11" applyFill="1"/>
    <xf numFmtId="0" fontId="2" fillId="35" borderId="3" xfId="0" applyFont="1" applyFill="1" applyBorder="1" applyAlignment="1">
      <alignment horizontal="center" vertical="center"/>
    </xf>
    <xf numFmtId="49" fontId="2" fillId="35" borderId="3" xfId="0" applyNumberFormat="1" applyFont="1" applyFill="1" applyBorder="1" applyAlignment="1">
      <alignment vertical="center"/>
    </xf>
    <xf numFmtId="0" fontId="2" fillId="35" borderId="3" xfId="0" applyFont="1" applyFill="1" applyBorder="1" applyAlignment="1">
      <alignment vertical="center"/>
    </xf>
    <xf numFmtId="44" fontId="2" fillId="35" borderId="4" xfId="1" applyFont="1" applyFill="1" applyBorder="1" applyAlignment="1">
      <alignment horizontal="center" vertical="center"/>
    </xf>
    <xf numFmtId="0" fontId="0" fillId="0" borderId="1" xfId="0" applyBorder="1" applyAlignment="1">
      <alignment horizontal="left" wrapText="1"/>
    </xf>
    <xf numFmtId="0" fontId="2" fillId="35" borderId="2" xfId="0" applyFont="1" applyFill="1" applyBorder="1" applyAlignment="1">
      <alignment horizontal="center" vertical="center"/>
    </xf>
    <xf numFmtId="0" fontId="0" fillId="35" borderId="3" xfId="0" applyFill="1" applyBorder="1" applyAlignment="1">
      <alignment vertical="center"/>
    </xf>
    <xf numFmtId="0" fontId="23" fillId="0" borderId="1" xfId="0" applyFont="1" applyBorder="1" applyAlignment="1">
      <alignment horizontal="center" vertical="center"/>
    </xf>
    <xf numFmtId="0" fontId="0" fillId="36" borderId="0" xfId="0" applyFill="1" applyAlignment="1">
      <alignment horizontal="center" vertical="center"/>
    </xf>
    <xf numFmtId="0" fontId="0" fillId="36" borderId="0" xfId="0" applyFill="1" applyAlignment="1">
      <alignment horizontal="right" vertical="center"/>
    </xf>
    <xf numFmtId="49" fontId="0" fillId="0" borderId="1" xfId="0" applyNumberFormat="1" applyBorder="1" applyAlignment="1">
      <alignment horizontal="center" vertical="center"/>
    </xf>
    <xf numFmtId="0" fontId="2" fillId="0" borderId="1" xfId="0" applyFont="1" applyBorder="1" applyAlignment="1">
      <alignment horizontal="center" vertical="top" wrapText="1"/>
    </xf>
    <xf numFmtId="0" fontId="2" fillId="2" borderId="3" xfId="0" applyFont="1" applyFill="1" applyBorder="1" applyAlignment="1">
      <alignment horizontal="center" vertical="top" wrapText="1"/>
    </xf>
    <xf numFmtId="0" fontId="0" fillId="0" borderId="1" xfId="0" applyBorder="1" applyAlignment="1">
      <alignment vertical="top" wrapText="1"/>
    </xf>
    <xf numFmtId="0" fontId="2" fillId="35" borderId="3" xfId="0" applyFont="1" applyFill="1" applyBorder="1" applyAlignment="1">
      <alignment horizontal="center" vertical="top"/>
    </xf>
    <xf numFmtId="0" fontId="0" fillId="0" borderId="1" xfId="0" applyBorder="1" applyAlignment="1">
      <alignment vertical="center"/>
    </xf>
    <xf numFmtId="44" fontId="0" fillId="0" borderId="1" xfId="1" applyFont="1" applyBorder="1" applyAlignment="1">
      <alignment vertical="center"/>
    </xf>
    <xf numFmtId="165" fontId="0" fillId="0" borderId="1" xfId="45" applyNumberFormat="1" applyFont="1" applyBorder="1" applyAlignment="1">
      <alignment vertical="center"/>
    </xf>
    <xf numFmtId="165" fontId="2" fillId="35" borderId="3" xfId="45" applyNumberFormat="1" applyFont="1" applyFill="1" applyBorder="1" applyAlignment="1">
      <alignment vertical="center"/>
    </xf>
    <xf numFmtId="0" fontId="0" fillId="0" borderId="14" xfId="0" applyBorder="1" applyAlignment="1">
      <alignment wrapText="1"/>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45" builtinId="3"/>
    <cellStyle name="Currency" xfId="1" builtinId="4"/>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Neutral" xfId="11" builtinId="28" customBuiltin="1"/>
    <cellStyle name="Normal" xfId="0" builtinId="0"/>
    <cellStyle name="Note" xfId="18" builtinId="10" customBuiltin="1"/>
    <cellStyle name="Output" xfId="13" builtinId="21" customBuiltin="1"/>
    <cellStyle name="Percent" xfId="3" builtinId="5"/>
    <cellStyle name="Title" xfId="4" builtinId="15" customBuiltin="1"/>
    <cellStyle name="Total" xfId="20" builtinId="25" customBuiltin="1"/>
    <cellStyle name="Warning Text" xfId="17" builtinId="11" customBuiltin="1"/>
    <cellStyle name="常规_青草仓库_1" xfId="2" xr:uid="{6AF824EA-151D-4341-B869-F545259BDD6F}"/>
  </cellStyles>
  <dxfs count="32">
    <dxf>
      <font>
        <b/>
        <i val="0"/>
      </font>
    </dxf>
    <dxf>
      <font>
        <b/>
        <i val="0"/>
      </font>
    </dxf>
    <dxf>
      <font>
        <b/>
        <i val="0"/>
      </font>
    </dxf>
    <dxf>
      <font>
        <b/>
        <i val="0"/>
      </font>
    </dxf>
    <dxf>
      <font>
        <b/>
        <i val="0"/>
      </font>
      <fill>
        <patternFill>
          <bgColor rgb="FF00B050"/>
        </patternFill>
      </fill>
    </dxf>
    <dxf>
      <font>
        <b/>
        <i val="0"/>
      </font>
      <fill>
        <patternFill>
          <bgColor rgb="FFFFFF00"/>
        </patternFill>
      </fill>
    </dxf>
    <dxf>
      <font>
        <b/>
        <i val="0"/>
      </font>
      <fill>
        <patternFill>
          <bgColor rgb="FF00B050"/>
        </patternFill>
      </fill>
    </dxf>
    <dxf>
      <font>
        <b/>
        <i val="0"/>
      </font>
      <fill>
        <patternFill>
          <bgColor rgb="FFFFFF00"/>
        </patternFill>
      </fill>
    </dxf>
    <dxf>
      <font>
        <b/>
        <i val="0"/>
      </font>
      <fill>
        <patternFill>
          <bgColor rgb="FF00B050"/>
        </patternFill>
      </fill>
    </dxf>
    <dxf>
      <font>
        <b/>
        <i val="0"/>
      </font>
      <fill>
        <patternFill>
          <bgColor rgb="FFFFFF00"/>
        </patternFill>
      </fill>
    </dxf>
    <dxf>
      <font>
        <b/>
        <i val="0"/>
      </font>
      <fill>
        <patternFill>
          <bgColor rgb="FF00B050"/>
        </patternFill>
      </fill>
    </dxf>
    <dxf>
      <font>
        <b/>
        <i val="0"/>
      </font>
      <fill>
        <patternFill>
          <bgColor rgb="FFFFFF00"/>
        </patternFill>
      </fill>
    </dxf>
    <dxf>
      <font>
        <b/>
        <i val="0"/>
      </font>
      <fill>
        <patternFill>
          <bgColor rgb="FF00B050"/>
        </patternFill>
      </fill>
    </dxf>
    <dxf>
      <font>
        <b/>
        <i val="0"/>
      </font>
      <fill>
        <patternFill>
          <bgColor rgb="FFFFFF00"/>
        </patternFill>
      </fill>
    </dxf>
    <dxf>
      <font>
        <b/>
        <i val="0"/>
      </font>
      <fill>
        <patternFill>
          <bgColor rgb="FF00B050"/>
        </patternFill>
      </fill>
    </dxf>
    <dxf>
      <font>
        <b/>
        <i val="0"/>
      </font>
      <fill>
        <patternFill>
          <bgColor rgb="FFFFFF00"/>
        </patternFill>
      </fill>
    </dxf>
    <dxf>
      <font>
        <b/>
        <i val="0"/>
      </font>
      <fill>
        <patternFill>
          <bgColor rgb="FF00B0F0"/>
        </patternFill>
      </fill>
    </dxf>
    <dxf>
      <fill>
        <patternFill>
          <bgColor rgb="FFFFFF00"/>
        </patternFill>
      </fill>
    </dxf>
    <dxf>
      <fill>
        <patternFill>
          <bgColor rgb="FF00B050"/>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251979</xdr:colOff>
      <xdr:row>11</xdr:row>
      <xdr:rowOff>113433</xdr:rowOff>
    </xdr:from>
    <xdr:to>
      <xdr:col>7</xdr:col>
      <xdr:colOff>147265</xdr:colOff>
      <xdr:row>63</xdr:row>
      <xdr:rowOff>65808</xdr:rowOff>
    </xdr:to>
    <xdr:sp macro="" textlink="">
      <xdr:nvSpPr>
        <xdr:cNvPr id="2" name="TextBox 1">
          <a:extLst>
            <a:ext uri="{FF2B5EF4-FFF2-40B4-BE49-F238E27FC236}">
              <a16:creationId xmlns:a16="http://schemas.microsoft.com/office/drawing/2014/main" id="{906B1388-56C3-4194-B65D-12589202E9B9}"/>
            </a:ext>
          </a:extLst>
        </xdr:cNvPr>
        <xdr:cNvSpPr txBox="1"/>
      </xdr:nvSpPr>
      <xdr:spPr>
        <a:xfrm>
          <a:off x="615661" y="2312842"/>
          <a:ext cx="8069468" cy="9858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lnSpc>
              <a:spcPct val="107000"/>
            </a:lnSpc>
            <a:spcBef>
              <a:spcPts val="0"/>
            </a:spcBef>
            <a:spcAft>
              <a:spcPts val="800"/>
            </a:spcAft>
          </a:pPr>
          <a:r>
            <a:rPr lang="en-US" sz="1400" b="1" u="sng" kern="100">
              <a:effectLst/>
              <a:latin typeface="Calibri" panose="020F0502020204030204" pitchFamily="34" charset="0"/>
              <a:ea typeface="Calibri" panose="020F0502020204030204" pitchFamily="34" charset="0"/>
              <a:cs typeface="Times New Roman" panose="02020603050405020304" pitchFamily="18" charset="0"/>
            </a:rPr>
            <a:t>TERMS OF SALE FOR WHOLESALE PURCHASES</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Kastner Pyrotechnics Fireworks Wholesale &amp; Imports LLC is a direct fireworks importer and wholesaler.  We sell three different types of fireworks: 1.4g Consumer, 1.4g PRO, and 1.3g Professional.  Please read the requirements and terms and conditions of sale for each type of fireworks.  1.4g PRO and 1.3g Professional require additional licenses and/or certifications and training.</a:t>
          </a: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1.3g Professional Sale Requirements</a:t>
          </a:r>
          <a:endParaRPr lang="en-US" sz="12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A current and valid BATFE/Federal Explosives License is required for all 1.3g professional fireworks purchases.  A copy of the license and related paperwork must be submitted and on file with Kastner Pyrotechnics before any 1.3g orders can be placed.</a:t>
          </a: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1.4g PRO Sale Requirements</a:t>
          </a:r>
          <a:endParaRPr lang="en-US" sz="12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1.4g PRO products are different from 1.4g consumer fireworks. 1.4g PRO products are labeled for professional use only and requires additional training, advanced pyrotechnics experience, and certifications and most products require use of an electronic firing system.</a:t>
          </a: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1.4g PRO products are NOT intended for consumer use or retail sales.  It is unlawful for authorized buyers of 1.4g PRO products to transfer 1.4g PRO items to other unauthorized individuals.  </a:t>
          </a: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A BATFE license is not required to purchase 1.4g PRO products, however, a current BATFE license is one way to meet the eligibility requirements.  Other accepted forms of training and competency include: PGI Display Operator Certification, State issued Display Operators/Shooters License, APA Training Certificate, a state issued fireworks importer, exporter or distributor license, or proof of employment/experience/training with a professional and reputable fireworks display company.</a:t>
          </a: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1.4g Consumer Sale Requirements</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br>
            <a:rPr lang="en-US" sz="1000" kern="100">
              <a:effectLst/>
              <a:latin typeface="Calibri" panose="020F0502020204030204" pitchFamily="34" charset="0"/>
              <a:ea typeface="Calibri" panose="020F0502020204030204" pitchFamily="34" charset="0"/>
              <a:cs typeface="Times New Roman" panose="02020603050405020304" pitchFamily="18" charset="0"/>
            </a:rPr>
          </a:br>
          <a:r>
            <a:rPr lang="en-US" sz="1000" kern="100">
              <a:effectLst/>
              <a:latin typeface="Calibri" panose="020F0502020204030204" pitchFamily="34" charset="0"/>
              <a:ea typeface="Calibri" panose="020F0502020204030204" pitchFamily="34" charset="0"/>
              <a:cs typeface="Times New Roman" panose="02020603050405020304" pitchFamily="18" charset="0"/>
            </a:rPr>
            <a:t>1.4g consumer wholesale purchases are available to resellers as well as private individuals/consumers. Buyer must be 18 years of age or older to purchase 1.4g consumer fireworks.</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TERMS OF SALE FOR ALL PURCHASES</a:t>
          </a:r>
          <a:endParaRPr lang="en-US" sz="12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sales are final.  No returns or refunds.</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products are sold as full case quantities only, unless otherwise specified for certain items.</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prices and product availability are subject to change at any time with or without notice.  Kastner Pyrotechnics reserves the right to limit quantities and refuse sale for any reason.</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orders must be placed in advance either by email or phone.  Orders will be processed in the order they are received.  As a seasonal business, order confirmation time varies greatly throughout the year, so please plan accordingly.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 50% non-refundable deposit is required to hold/reserve any inventory.  Fireworks are a seasonal product with limited availability.  When we reserve items for a buyer, that inventory is taken out of our available inventory and is not available for others to purchase.  Any cancelled orders will forfeit the deposit.</a:t>
          </a:r>
          <a:endParaRPr lang="en-US" sz="1000" kern="100">
            <a:solidFill>
              <a:schemeClr val="dk1"/>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endParaRPr lang="en-US" sz="1000" kern="100">
            <a:solidFill>
              <a:schemeClr val="dk1"/>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Wholesale fireworks pricing has three tiers. Price C is for orders $500-$1000.  Price B is for orders totaling $1001-$2000.  Price A is for orders totaling over $2000. Total order is figured before any taxes or fees.  Equipment and firing systems do not count towards the tiered pricing. Figure your order according to your budget.  For example, if you intend to purchase $1500 worth of fireworks, figure your order using Price B.  </a:t>
          </a:r>
        </a:p>
        <a:p>
          <a:pPr marL="342900" marR="0" lvl="0" indent="-342900">
            <a:lnSpc>
              <a:spcPct val="107000"/>
            </a:lnSpc>
            <a:spcBef>
              <a:spcPts val="0"/>
            </a:spcBef>
            <a:spcAft>
              <a:spcPts val="0"/>
            </a:spcAft>
            <a:buFont typeface="Symbol" panose="05050102010706020507" pitchFamily="18" charset="2"/>
            <a:buChar char=""/>
          </a:pPr>
          <a:endParaRPr lang="en-US" sz="1000" kern="100">
            <a:solidFill>
              <a:schemeClr val="dk1"/>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Quantities contained in each case is indicated under the packing column on the price list.  Packing shows how many interior units are inside each case.  For example, 4/1 packing shows that there are 4 of one kind of cake inside that case--so you get 4 of the same cakes for the price listed.  Packing 1/1 means there is just one item in that case, 2/1 means there are two of one item, etc.  If the packing shows 1/4, it means that the case contains one each of 4 different kinds of cakes--4 cakes total.  If packing shows 4/4, it means that there are 4 each of 4 different kinds of cakes--for a total of 16 cakes.  Artillery shell packing may show 4/24 which means there are 4 retail boxes inside the case, with 24 shells inside each case for a total of 98 shells.  Some items may break down packing even further, such as firecrackers packed 12/80/16.  In this example, there are 12 bricks of firecrackers in the case.  Each brick contains 80 packs of firecrackers and each pack is made up of 16 firecrackers. </a:t>
          </a:r>
        </a:p>
      </xdr:txBody>
    </xdr:sp>
    <xdr:clientData/>
  </xdr:twoCellAnchor>
  <xdr:twoCellAnchor editAs="oneCell">
    <xdr:from>
      <xdr:col>1</xdr:col>
      <xdr:colOff>390525</xdr:colOff>
      <xdr:row>1</xdr:row>
      <xdr:rowOff>16452</xdr:rowOff>
    </xdr:from>
    <xdr:to>
      <xdr:col>6</xdr:col>
      <xdr:colOff>533400</xdr:colOff>
      <xdr:row>9</xdr:row>
      <xdr:rowOff>122069</xdr:rowOff>
    </xdr:to>
    <xdr:pic>
      <xdr:nvPicPr>
        <xdr:cNvPr id="3" name="Picture 2">
          <a:extLst>
            <a:ext uri="{FF2B5EF4-FFF2-40B4-BE49-F238E27FC236}">
              <a16:creationId xmlns:a16="http://schemas.microsoft.com/office/drawing/2014/main" id="{38523341-5B54-4352-8C4B-D0E7407207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4207" y="206952"/>
          <a:ext cx="7710920" cy="1629617"/>
        </a:xfrm>
        <a:prstGeom prst="rect">
          <a:avLst/>
        </a:prstGeom>
      </xdr:spPr>
    </xdr:pic>
    <xdr:clientData/>
  </xdr:twoCellAnchor>
  <xdr:twoCellAnchor>
    <xdr:from>
      <xdr:col>1</xdr:col>
      <xdr:colOff>199159</xdr:colOff>
      <xdr:row>64</xdr:row>
      <xdr:rowOff>51954</xdr:rowOff>
    </xdr:from>
    <xdr:to>
      <xdr:col>7</xdr:col>
      <xdr:colOff>131079</xdr:colOff>
      <xdr:row>110</xdr:row>
      <xdr:rowOff>43296</xdr:rowOff>
    </xdr:to>
    <xdr:sp macro="" textlink="">
      <xdr:nvSpPr>
        <xdr:cNvPr id="4" name="TextBox 3">
          <a:extLst>
            <a:ext uri="{FF2B5EF4-FFF2-40B4-BE49-F238E27FC236}">
              <a16:creationId xmlns:a16="http://schemas.microsoft.com/office/drawing/2014/main" id="{134CA83F-ECE2-4422-A30F-8FFADA9E87C8}"/>
            </a:ext>
          </a:extLst>
        </xdr:cNvPr>
        <xdr:cNvSpPr txBox="1"/>
      </xdr:nvSpPr>
      <xdr:spPr>
        <a:xfrm>
          <a:off x="562841" y="12347863"/>
          <a:ext cx="8106102" cy="87543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Order Pick Up</a:t>
          </a:r>
          <a:endParaRPr lang="en-US" sz="12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orders are pick up only at our SW Wisconsin warehouse.  We are not shipping orders at this time.  The warehouse address for all order picks ups is: 938 Log Town Rd. Mineral Point, WI 53565</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An appointment is required for all wholesale orders.  No drop-ins allowed.  Orders must be confirmed and finalized by Kastner Pyrotechnics before a pick-up date and time can be scheduled.  A minimum of 48 hours notice is required to request a pick-up time, which can take longer during certain times of the year.  More time is always appreciated and may be necessary.  Appointment times can fill up quickly and may not be available every day of the week.  We cannot guarantee availability.  Please plan accordingly.</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Once an order has been finalized and an appointment date and time has been set, Kastner Pyrotechnics will prepare and pull the order so it is ready for pick up.  Once an order has been pulled, any changes to the order or cancellations are subject to a 10% restocking fee.  Restocking fees are separate and are charged in addition to any deposits paid to reserve inventory.   </a:t>
          </a: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Payment</a:t>
          </a: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Payment is due </a:t>
          </a:r>
          <a:r>
            <a:rPr lang="en-US" sz="1000" b="1" kern="100">
              <a:effectLst/>
              <a:latin typeface="Calibri" panose="020F0502020204030204" pitchFamily="34" charset="0"/>
              <a:ea typeface="Calibri" panose="020F0502020204030204" pitchFamily="34" charset="0"/>
              <a:cs typeface="Times New Roman" panose="02020603050405020304" pitchFamily="18" charset="0"/>
            </a:rPr>
            <a:t>in full</a:t>
          </a:r>
          <a:r>
            <a:rPr lang="en-US" sz="1000" kern="100">
              <a:effectLst/>
              <a:latin typeface="Calibri" panose="020F0502020204030204" pitchFamily="34" charset="0"/>
              <a:ea typeface="Calibri" panose="020F0502020204030204" pitchFamily="34" charset="0"/>
              <a:cs typeface="Times New Roman" panose="02020603050405020304" pitchFamily="18" charset="0"/>
            </a:rPr>
            <a:t> before any product will be released for pick up or shipping.  This also means that your chosen payment type must clear our bank before we can let any product leave our warehouse.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We accept cash, cashier’s check, money order, wire transfer or credit card (Visa, Mastercard, Discover).  Please note that there is a 3.5% credit card fee for those who choose to pay with credit or debit card.  The owner of the credit/debit card must be present upon pick-up and will be confirmed with a government issued photo ID.  Personal or business checks are only accepted on a pre-approved basis and require advance payment in order to clear the bank.  It can take as long as two weeks from the date that we receive the check to clear the bank.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The buyer is responsible for any fees associated with their purchase, including, but not limited to any credit card fees, returned check fees, money wire fees, etc.</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Payments can be mailed to our mailing address: Kastner Pyrotechnics LLC, 3036 Snowcap Trl. Madison, WI 53719.  Please notify us of any mailed payments.  We highly recommend using a mail service that provides a tracking number.</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r>
            <a:rPr lang="en-US" sz="1000" kern="100">
              <a:effectLst/>
              <a:latin typeface="Calibri" panose="020F0502020204030204" pitchFamily="34" charset="0"/>
              <a:ea typeface="Calibri" panose="020F0502020204030204" pitchFamily="34" charset="0"/>
              <a:cs typeface="Times New Roman" panose="02020603050405020304" pitchFamily="18" charset="0"/>
            </a:rPr>
            <a:t>All orders will be charged 5.5% Wisconsin sales tax.  If you have a reseller’s certificate, you may submit a completed Wisconsin Sales and Use Tax Exemption form.  Please let us know in advance if you plan to submit the form.  We must have the completed form before pick-up and final payment.  We are unable to refund sales tax once it has been charged.</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br>
            <a:rPr lang="en-US" sz="1000" kern="100">
              <a:effectLst/>
              <a:latin typeface="Calibri" panose="020F0502020204030204" pitchFamily="34" charset="0"/>
              <a:ea typeface="Calibri" panose="020F0502020204030204" pitchFamily="34" charset="0"/>
              <a:cs typeface="Times New Roman" panose="02020603050405020304" pitchFamily="18" charset="0"/>
            </a:rPr>
          </a:br>
          <a:r>
            <a:rPr lang="en-US" sz="1100" b="1" u="sng">
              <a:solidFill>
                <a:schemeClr val="dk1"/>
              </a:solidFill>
              <a:effectLst/>
              <a:latin typeface="+mn-lt"/>
              <a:ea typeface="+mn-ea"/>
              <a:cs typeface="+mn-cs"/>
            </a:rPr>
            <a:t>Buyer’s Responsibility of Safe Use and Compliance With Laws</a:t>
          </a:r>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lang="en-US" sz="1000">
              <a:solidFill>
                <a:schemeClr val="dk1"/>
              </a:solidFill>
              <a:effectLst/>
              <a:latin typeface="+mn-lt"/>
              <a:ea typeface="+mn-ea"/>
              <a:cs typeface="+mn-cs"/>
            </a:rPr>
            <a:t>The buyer understands that all fireworks are considered hazardous materials and assumes all risks regarding their use, transportation, and storage and is solely responsible for their safe use.</a:t>
          </a:r>
          <a:endParaRPr lang="en-US" sz="1000">
            <a:effectLst/>
          </a:endParaRPr>
        </a:p>
        <a:p>
          <a:pPr marL="342900" marR="0" lvl="0" indent="-342900">
            <a:lnSpc>
              <a:spcPct val="107000"/>
            </a:lnSpc>
            <a:spcBef>
              <a:spcPts val="0"/>
            </a:spcBef>
            <a:spcAft>
              <a:spcPts val="0"/>
            </a:spcAft>
            <a:buFont typeface="Symbol" panose="05050102010706020507" pitchFamily="18" charset="2"/>
            <a:buChar char=""/>
          </a:pP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The buyer is solely responsible for obtaining information on &amp; complying with laws and/or ordinances in area of destination where the fireworks used/stored. Buyer is responsible for obtaining permits and/or licenses, state and/or local, required for the possession, transportation, storage, sale and/or use of fireworks in the buyer's state, county, city and/or other municipality.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products are sold by Kastner Pyrotechnics on the representation of the buyer that the merchandise will be used strictly in accordance with the laws of the state, county, and city of destination.</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This merchandise is sold upon the condition that the seller, and all other affiliates, agents, employees, and representatives shall not be liable in any civil action for any accident, injury, incident, or losses of any kind occasioned during the transportation, handling, possession, sale, storage, or use of this merchandise.  </a:t>
          </a:r>
        </a:p>
        <a:p>
          <a:pPr marL="342900" marR="0" lvl="0" indent="-342900">
            <a:lnSpc>
              <a:spcPct val="107000"/>
            </a:lnSpc>
            <a:spcBef>
              <a:spcPts val="0"/>
            </a:spcBef>
            <a:spcAft>
              <a:spcPts val="80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The buyer understands the risks involved in use of the products and</a:t>
          </a:r>
          <a:r>
            <a:rPr lang="en-US" sz="1000" kern="100" baseline="0">
              <a:effectLst/>
              <a:latin typeface="Calibri" panose="020F0502020204030204" pitchFamily="34" charset="0"/>
              <a:ea typeface="Calibri" panose="020F0502020204030204" pitchFamily="34" charset="0"/>
              <a:cs typeface="Times New Roman" panose="02020603050405020304" pitchFamily="18" charset="0"/>
            </a:rPr>
            <a:t> assumes the responsibility for any Accident or Bodily Injury or Property Damage arising out of use or resale of the pyrotechnic products.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endParaRPr lang="en-US" sz="1000"/>
        </a:p>
      </xdr:txBody>
    </xdr:sp>
    <xdr:clientData/>
  </xdr:twoCellAnchor>
  <xdr:twoCellAnchor>
    <xdr:from>
      <xdr:col>3</xdr:col>
      <xdr:colOff>95250</xdr:colOff>
      <xdr:row>129</xdr:row>
      <xdr:rowOff>51954</xdr:rowOff>
    </xdr:from>
    <xdr:to>
      <xdr:col>6</xdr:col>
      <xdr:colOff>517236</xdr:colOff>
      <xdr:row>135</xdr:row>
      <xdr:rowOff>268431</xdr:rowOff>
    </xdr:to>
    <xdr:sp macro="" textlink="">
      <xdr:nvSpPr>
        <xdr:cNvPr id="6" name="TextBox 5">
          <a:extLst>
            <a:ext uri="{FF2B5EF4-FFF2-40B4-BE49-F238E27FC236}">
              <a16:creationId xmlns:a16="http://schemas.microsoft.com/office/drawing/2014/main" id="{C0E20C0A-9977-4DCE-98C5-E10641E86067}"/>
            </a:ext>
          </a:extLst>
        </xdr:cNvPr>
        <xdr:cNvSpPr txBox="1"/>
      </xdr:nvSpPr>
      <xdr:spPr>
        <a:xfrm>
          <a:off x="6208568" y="22444363"/>
          <a:ext cx="2240395" cy="135947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Welcome to the</a:t>
          </a:r>
          <a:r>
            <a:rPr lang="en-US" sz="1100" b="1" baseline="0"/>
            <a:t> working price list. The following actions are enabled: </a:t>
          </a:r>
          <a:br>
            <a:rPr lang="en-US" sz="1100" b="1" baseline="0"/>
          </a:br>
          <a:r>
            <a:rPr lang="en-US" sz="1100" b="1" baseline="0"/>
            <a:t>- Update info to the left</a:t>
          </a:r>
        </a:p>
        <a:p>
          <a:r>
            <a:rPr lang="en-US" sz="1100" b="1" baseline="0"/>
            <a:t>- Adjust sales tax</a:t>
          </a:r>
        </a:p>
        <a:p>
          <a:r>
            <a:rPr lang="en-US" sz="1100" b="1" baseline="0"/>
            <a:t>- Update Price Group</a:t>
          </a:r>
        </a:p>
        <a:p>
          <a:r>
            <a:rPr lang="en-US" sz="1100" b="1" baseline="0"/>
            <a:t>- Use Filter</a:t>
          </a:r>
        </a:p>
        <a:p>
          <a:r>
            <a:rPr lang="en-US" sz="1100" b="1" baseline="0"/>
            <a:t>- Enter QTY's</a:t>
          </a:r>
          <a:endParaRPr lang="en-US" sz="1100" b="1"/>
        </a:p>
      </xdr:txBody>
    </xdr:sp>
    <xdr:clientData/>
  </xdr:twoCellAnchor>
  <xdr:twoCellAnchor>
    <xdr:from>
      <xdr:col>1</xdr:col>
      <xdr:colOff>199159</xdr:colOff>
      <xdr:row>110</xdr:row>
      <xdr:rowOff>0</xdr:rowOff>
    </xdr:from>
    <xdr:to>
      <xdr:col>7</xdr:col>
      <xdr:colOff>144934</xdr:colOff>
      <xdr:row>125</xdr:row>
      <xdr:rowOff>2923</xdr:rowOff>
    </xdr:to>
    <xdr:sp macro="" textlink="">
      <xdr:nvSpPr>
        <xdr:cNvPr id="7" name="TextBox 6">
          <a:extLst>
            <a:ext uri="{FF2B5EF4-FFF2-40B4-BE49-F238E27FC236}">
              <a16:creationId xmlns:a16="http://schemas.microsoft.com/office/drawing/2014/main" id="{53DE9F44-872C-4A40-853C-44ADA936B43B}"/>
            </a:ext>
          </a:extLst>
        </xdr:cNvPr>
        <xdr:cNvSpPr txBox="1"/>
      </xdr:nvSpPr>
      <xdr:spPr>
        <a:xfrm>
          <a:off x="562841" y="21058909"/>
          <a:ext cx="8119957" cy="28604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TO PLACE AN ORDER</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br>
            <a:rPr lang="en-US" sz="1000" kern="100">
              <a:effectLst/>
              <a:latin typeface="Calibri" panose="020F0502020204030204" pitchFamily="34" charset="0"/>
              <a:ea typeface="Calibri" panose="020F0502020204030204" pitchFamily="34" charset="0"/>
              <a:cs typeface="Times New Roman" panose="02020603050405020304" pitchFamily="18" charset="0"/>
            </a:rPr>
          </a:br>
          <a:r>
            <a:rPr lang="en-US" sz="1000" kern="100">
              <a:effectLst/>
              <a:latin typeface="Calibri" panose="020F0502020204030204" pitchFamily="34" charset="0"/>
              <a:ea typeface="Calibri" panose="020F0502020204030204" pitchFamily="34" charset="0"/>
              <a:cs typeface="Times New Roman" panose="02020603050405020304" pitchFamily="18" charset="0"/>
            </a:rPr>
            <a:t>Email is our preferred method of taking orders. There is an excel order document available on our website which will save you and us lots of time.  Fill in your desired quantiles of each item, save the file, and email it to us at: </a:t>
          </a:r>
          <a:r>
            <a:rPr lang="en-US" sz="1000" u="sng" kern="100">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Jessica@KastnerFireworks.com</a:t>
          </a:r>
          <a:r>
            <a:rPr lang="en-US" sz="1000" kern="100">
              <a:effectLst/>
              <a:latin typeface="Calibri" panose="020F0502020204030204" pitchFamily="34" charset="0"/>
              <a:ea typeface="Calibri" panose="020F0502020204030204" pitchFamily="34" charset="0"/>
              <a:cs typeface="Times New Roman" panose="02020603050405020304" pitchFamily="18" charset="0"/>
            </a:rPr>
            <a:t>  You may also type your order into an email as well.</a:t>
          </a: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You may call in your order: 608-553-3377.  We do not accept orders via voicemail.</a:t>
          </a:r>
        </a:p>
        <a:p>
          <a:pPr marL="0" marR="0">
            <a:lnSpc>
              <a:spcPct val="107000"/>
            </a:lnSpc>
            <a:spcBef>
              <a:spcPts val="0"/>
            </a:spcBef>
            <a:spcAft>
              <a:spcPts val="800"/>
            </a:spcAft>
          </a:pPr>
          <a:r>
            <a:rPr lang="en-US" sz="1000" b="1" kern="100">
              <a:effectLst/>
              <a:latin typeface="Calibri" panose="020F0502020204030204" pitchFamily="34" charset="0"/>
              <a:ea typeface="Calibri" panose="020F0502020204030204" pitchFamily="34" charset="0"/>
              <a:cs typeface="Times New Roman" panose="02020603050405020304" pitchFamily="18" charset="0"/>
            </a:rPr>
            <a:t>All orders must include:</a:t>
          </a: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The buyer’s full name, address and phone number.</a:t>
          </a:r>
        </a:p>
        <a:p>
          <a:pPr marL="342900" marR="0" lvl="0" indent="-342900">
            <a:lnSpc>
              <a:spcPct val="107000"/>
            </a:lnSpc>
            <a:spcBef>
              <a:spcPts val="0"/>
            </a:spcBef>
            <a:spcAft>
              <a:spcPts val="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Product name and item number</a:t>
          </a:r>
        </a:p>
        <a:p>
          <a:pPr marL="342900" marR="0" lvl="0" indent="-342900">
            <a:lnSpc>
              <a:spcPct val="107000"/>
            </a:lnSpc>
            <a:spcBef>
              <a:spcPts val="0"/>
            </a:spcBef>
            <a:spcAft>
              <a:spcPts val="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Desired quantities of each item</a:t>
          </a:r>
        </a:p>
        <a:p>
          <a:pPr marL="342900" marR="0" lvl="0" indent="-342900">
            <a:lnSpc>
              <a:spcPct val="107000"/>
            </a:lnSpc>
            <a:spcBef>
              <a:spcPts val="0"/>
            </a:spcBef>
            <a:spcAft>
              <a:spcPts val="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Preferred pick-up date/time, if known. (We will set a pick-up date/time once the order is finalized, but a rough date idea helps us to plan our schedule.)</a:t>
          </a:r>
        </a:p>
        <a:p>
          <a:pPr marL="342900" marR="0" lvl="0" indent="-342900">
            <a:lnSpc>
              <a:spcPct val="107000"/>
            </a:lnSpc>
            <a:spcBef>
              <a:spcPts val="0"/>
            </a:spcBef>
            <a:spcAft>
              <a:spcPts val="80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The intended method of payment: cash, cashier’s check, money order wire transfer or credit card. </a:t>
          </a: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Order early for the best selection.  Popular items will sell out.  Inventory arrives throughout the year and</a:t>
          </a:r>
          <a:r>
            <a:rPr lang="en-US" sz="1000" kern="100" baseline="0">
              <a:effectLst/>
              <a:latin typeface="Calibri" panose="020F0502020204030204" pitchFamily="34" charset="0"/>
              <a:ea typeface="Calibri" panose="020F0502020204030204" pitchFamily="34" charset="0"/>
              <a:cs typeface="Times New Roman" panose="02020603050405020304" pitchFamily="18" charset="0"/>
            </a:rPr>
            <a:t> </a:t>
          </a:r>
          <a:r>
            <a:rPr lang="en-US" sz="1000" kern="100">
              <a:effectLst/>
              <a:latin typeface="Calibri" panose="020F0502020204030204" pitchFamily="34" charset="0"/>
              <a:ea typeface="Calibri" panose="020F0502020204030204" pitchFamily="34" charset="0"/>
              <a:cs typeface="Times New Roman" panose="02020603050405020304" pitchFamily="18" charset="0"/>
            </a:rPr>
            <a:t>availability and can change quickly.</a:t>
          </a:r>
          <a:r>
            <a:rPr lang="en-US" sz="1000" kern="100" baseline="0">
              <a:effectLst/>
              <a:latin typeface="Calibri" panose="020F0502020204030204" pitchFamily="34" charset="0"/>
              <a:ea typeface="Calibri" panose="020F0502020204030204" pitchFamily="34" charset="0"/>
              <a:cs typeface="Times New Roman" panose="02020603050405020304" pitchFamily="18" charset="0"/>
            </a:rPr>
            <a:t>  We request that all orders are picked up within 30 days of the order date.</a:t>
          </a: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endParaRPr lang="en-US" sz="1000"/>
        </a:p>
      </xdr:txBody>
    </xdr:sp>
    <xdr:clientData/>
  </xdr:twoCellAnchor>
  <xdr:twoCellAnchor>
    <xdr:from>
      <xdr:col>2</xdr:col>
      <xdr:colOff>1463388</xdr:colOff>
      <xdr:row>9</xdr:row>
      <xdr:rowOff>143741</xdr:rowOff>
    </xdr:from>
    <xdr:to>
      <xdr:col>3</xdr:col>
      <xdr:colOff>419968</xdr:colOff>
      <xdr:row>10</xdr:row>
      <xdr:rowOff>293544</xdr:rowOff>
    </xdr:to>
    <xdr:sp macro="" textlink="">
      <xdr:nvSpPr>
        <xdr:cNvPr id="8" name="TextBox 7">
          <a:extLst>
            <a:ext uri="{FF2B5EF4-FFF2-40B4-BE49-F238E27FC236}">
              <a16:creationId xmlns:a16="http://schemas.microsoft.com/office/drawing/2014/main" id="{5F902EFB-38A4-EB8D-9027-D6307A6EA25B}"/>
            </a:ext>
          </a:extLst>
        </xdr:cNvPr>
        <xdr:cNvSpPr txBox="1"/>
      </xdr:nvSpPr>
      <xdr:spPr>
        <a:xfrm>
          <a:off x="3082638" y="1858241"/>
          <a:ext cx="3450648" cy="3403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i="0" u="none" strike="noStrike">
              <a:solidFill>
                <a:schemeClr val="dk1"/>
              </a:solidFill>
              <a:effectLst/>
              <a:latin typeface="+mn-lt"/>
              <a:ea typeface="+mn-ea"/>
              <a:cs typeface="+mn-cs"/>
            </a:rPr>
            <a:t>1.3G WHOLESALE PRICE LIST 2026</a:t>
          </a:r>
          <a:r>
            <a:rPr lang="en-US" sz="1800"/>
            <a:t> </a:t>
          </a:r>
        </a:p>
      </xdr:txBody>
    </xdr:sp>
    <xdr:clientData/>
  </xdr:twoCellAnchor>
  <xdr:oneCellAnchor>
    <xdr:from>
      <xdr:col>5</xdr:col>
      <xdr:colOff>311727</xdr:colOff>
      <xdr:row>15</xdr:row>
      <xdr:rowOff>138546</xdr:rowOff>
    </xdr:from>
    <xdr:ext cx="184731" cy="264560"/>
    <xdr:sp macro="" textlink="">
      <xdr:nvSpPr>
        <xdr:cNvPr id="9" name="TextBox 8">
          <a:extLst>
            <a:ext uri="{FF2B5EF4-FFF2-40B4-BE49-F238E27FC236}">
              <a16:creationId xmlns:a16="http://schemas.microsoft.com/office/drawing/2014/main" id="{942DBE12-FD76-587F-DA6F-10C980FDDB77}"/>
            </a:ext>
          </a:extLst>
        </xdr:cNvPr>
        <xdr:cNvSpPr txBox="1"/>
      </xdr:nvSpPr>
      <xdr:spPr>
        <a:xfrm>
          <a:off x="7637318" y="30999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C9D36-7E33-4AFA-A16F-53FE72B9B3D4}">
  <sheetPr>
    <pageSetUpPr fitToPage="1"/>
  </sheetPr>
  <dimension ref="A1:K431"/>
  <sheetViews>
    <sheetView tabSelected="1" view="pageBreakPreview" zoomScale="104" zoomScaleNormal="100" zoomScaleSheetLayoutView="104" workbookViewId="0"/>
  </sheetViews>
  <sheetFormatPr defaultRowHeight="15"/>
  <cols>
    <col min="1" max="1" width="5.42578125" style="1" bestFit="1" customWidth="1"/>
    <col min="2" max="2" width="18.85546875" style="1" customWidth="1"/>
    <col min="3" max="3" width="67.42578125" style="16" customWidth="1"/>
    <col min="4" max="7" width="9.140625" style="1"/>
    <col min="8" max="8" width="11.28515625" style="26" bestFit="1" customWidth="1"/>
    <col min="9" max="9" width="10.5703125" bestFit="1" customWidth="1"/>
    <col min="10" max="10" width="15.28515625" customWidth="1"/>
  </cols>
  <sheetData>
    <row r="1" spans="3:8">
      <c r="C1" s="54"/>
      <c r="E1" s="43"/>
      <c r="F1" s="43"/>
      <c r="G1" s="43"/>
      <c r="H1" s="44"/>
    </row>
    <row r="11" spans="3:8" ht="23.25">
      <c r="C11" s="33"/>
    </row>
    <row r="130" spans="1:10">
      <c r="B130" s="30" t="s">
        <v>465</v>
      </c>
      <c r="C130" s="31"/>
    </row>
    <row r="131" spans="1:10">
      <c r="B131" s="30" t="s">
        <v>466</v>
      </c>
      <c r="C131" s="31"/>
      <c r="D131" s="14"/>
      <c r="E131" s="14"/>
      <c r="F131" s="14"/>
      <c r="G131" s="14"/>
      <c r="H131"/>
      <c r="I131" s="26"/>
    </row>
    <row r="132" spans="1:10" ht="15" customHeight="1">
      <c r="B132" s="30" t="s">
        <v>467</v>
      </c>
      <c r="C132" s="31"/>
      <c r="D132" s="14"/>
      <c r="E132" s="14"/>
      <c r="F132" s="14"/>
      <c r="G132" s="14"/>
      <c r="H132" s="24" t="s">
        <v>289</v>
      </c>
      <c r="I132" s="12">
        <f>SUM(I140:I429)</f>
        <v>0</v>
      </c>
      <c r="J132" s="13">
        <f>SUM(J140:J452)</f>
        <v>0</v>
      </c>
    </row>
    <row r="133" spans="1:10" ht="15" customHeight="1">
      <c r="B133" s="30" t="s">
        <v>468</v>
      </c>
      <c r="C133" s="31"/>
      <c r="D133" s="14"/>
      <c r="E133" s="14"/>
      <c r="F133" s="14"/>
      <c r="G133" s="14"/>
      <c r="H133" s="24" t="s">
        <v>290</v>
      </c>
      <c r="I133" s="23">
        <v>5.5E-2</v>
      </c>
      <c r="J133" s="21">
        <f>J132*I133</f>
        <v>0</v>
      </c>
    </row>
    <row r="134" spans="1:10" ht="15" customHeight="1">
      <c r="B134" s="30" t="s">
        <v>469</v>
      </c>
      <c r="C134" s="31"/>
      <c r="D134" s="14"/>
      <c r="E134" s="14"/>
      <c r="F134" s="14"/>
      <c r="G134" s="14"/>
      <c r="H134" s="25" t="s">
        <v>291</v>
      </c>
      <c r="I134" s="20"/>
      <c r="J134" s="21">
        <f>SUM(J132:J133)</f>
        <v>0</v>
      </c>
    </row>
    <row r="135" spans="1:10">
      <c r="B135" s="30" t="s">
        <v>470</v>
      </c>
      <c r="C135" s="31"/>
      <c r="D135" s="14"/>
      <c r="E135" s="14"/>
      <c r="F135" s="14"/>
      <c r="G135" s="14"/>
    </row>
    <row r="136" spans="1:10" ht="23.25">
      <c r="B136" s="32" t="s">
        <v>471</v>
      </c>
      <c r="C136" s="39"/>
      <c r="D136" s="19"/>
      <c r="E136" s="19"/>
      <c r="F136" s="19"/>
      <c r="G136" s="19"/>
      <c r="H136" s="24" t="s">
        <v>292</v>
      </c>
      <c r="I136" s="22" t="s">
        <v>293</v>
      </c>
      <c r="J136" s="19"/>
    </row>
    <row r="137" spans="1:10" ht="25.5">
      <c r="C137" s="15"/>
      <c r="D137" s="14"/>
      <c r="E137" s="2" t="s">
        <v>278</v>
      </c>
      <c r="F137" s="2" t="s">
        <v>279</v>
      </c>
      <c r="G137" s="3" t="s">
        <v>280</v>
      </c>
      <c r="J137" s="34"/>
    </row>
    <row r="138" spans="1:10" ht="15" customHeight="1">
      <c r="A138" s="4" t="s">
        <v>0</v>
      </c>
      <c r="B138" s="4" t="s">
        <v>1</v>
      </c>
      <c r="C138" s="46" t="s">
        <v>2</v>
      </c>
      <c r="D138" s="5" t="s">
        <v>556</v>
      </c>
      <c r="E138" s="6" t="s">
        <v>3</v>
      </c>
      <c r="F138" s="6" t="s">
        <v>4</v>
      </c>
      <c r="G138" s="6" t="s">
        <v>5</v>
      </c>
      <c r="H138" s="18" t="s">
        <v>283</v>
      </c>
      <c r="I138" s="6" t="s">
        <v>281</v>
      </c>
      <c r="J138" s="6" t="s">
        <v>282</v>
      </c>
    </row>
    <row r="139" spans="1:10">
      <c r="A139" s="7"/>
      <c r="B139" s="9"/>
      <c r="C139" s="47" t="s">
        <v>6</v>
      </c>
      <c r="D139" s="8"/>
      <c r="E139" s="8"/>
      <c r="F139" s="8"/>
      <c r="G139" s="8"/>
      <c r="H139" s="27"/>
      <c r="I139" s="11"/>
      <c r="J139" s="10"/>
    </row>
    <row r="140" spans="1:10">
      <c r="A140" s="18">
        <v>1</v>
      </c>
      <c r="B140" s="18" t="s">
        <v>326</v>
      </c>
      <c r="C140" s="48" t="s">
        <v>472</v>
      </c>
      <c r="D140" s="18" t="s">
        <v>8</v>
      </c>
      <c r="E140" s="29" t="s">
        <v>612</v>
      </c>
      <c r="F140" s="29" t="s">
        <v>612</v>
      </c>
      <c r="G140" s="29" t="s">
        <v>612</v>
      </c>
      <c r="H140" s="24" t="s">
        <v>613</v>
      </c>
      <c r="I140" s="50"/>
      <c r="J140" s="51" t="str">
        <f>IF(I140&lt;1,"",IF($I$136="A",I140*G140,IF($I$136="B",I140*F140,I140*E140)))</f>
        <v/>
      </c>
    </row>
    <row r="141" spans="1:10">
      <c r="A141" s="18">
        <f>MAX($A$140:A140)+1</f>
        <v>2</v>
      </c>
      <c r="B141" s="18" t="s">
        <v>294</v>
      </c>
      <c r="C141" s="48" t="s">
        <v>448</v>
      </c>
      <c r="D141" s="18" t="s">
        <v>15</v>
      </c>
      <c r="E141" s="29">
        <v>330.91</v>
      </c>
      <c r="F141" s="29">
        <v>303.33999999999997</v>
      </c>
      <c r="G141" s="29">
        <v>275.76</v>
      </c>
      <c r="H141" s="24" t="s">
        <v>614</v>
      </c>
      <c r="I141" s="50"/>
      <c r="J141" s="51" t="str">
        <f>IF(I141&lt;1,"",IF($I$136="A",I141*G141,IF($I$136="B",I141*F141,I141*E141)))</f>
        <v/>
      </c>
    </row>
    <row r="142" spans="1:10">
      <c r="A142" s="7"/>
      <c r="B142" s="9"/>
      <c r="C142" s="47" t="s">
        <v>9</v>
      </c>
      <c r="D142" s="8"/>
      <c r="E142" s="8"/>
      <c r="F142" s="8"/>
      <c r="G142" s="8"/>
      <c r="H142" s="27" t="s">
        <v>7</v>
      </c>
      <c r="I142" s="11"/>
      <c r="J142" s="10"/>
    </row>
    <row r="143" spans="1:10">
      <c r="A143" s="18">
        <f>MAX($A$140:A142)+1</f>
        <v>3</v>
      </c>
      <c r="B143" s="18" t="s">
        <v>11</v>
      </c>
      <c r="C143" s="48" t="s">
        <v>449</v>
      </c>
      <c r="D143" s="18" t="s">
        <v>29</v>
      </c>
      <c r="E143" s="29">
        <v>334.75</v>
      </c>
      <c r="F143" s="29">
        <v>306.86</v>
      </c>
      <c r="G143" s="29">
        <v>278.95999999999998</v>
      </c>
      <c r="H143" s="24" t="s">
        <v>614</v>
      </c>
      <c r="I143" s="50"/>
      <c r="J143" s="51" t="str">
        <f t="shared" ref="J143:J146" si="0">IF(I143&lt;1,"",IF($I$136="A",I143*G143,IF($I$136="B",I143*F143,I143*E143)))</f>
        <v/>
      </c>
    </row>
    <row r="144" spans="1:10">
      <c r="A144" s="18">
        <f>MAX($A$140:A143)+1</f>
        <v>4</v>
      </c>
      <c r="B144" s="18" t="s">
        <v>417</v>
      </c>
      <c r="C144" s="48" t="s">
        <v>12</v>
      </c>
      <c r="D144" s="18" t="s">
        <v>10</v>
      </c>
      <c r="E144" s="29" t="s">
        <v>612</v>
      </c>
      <c r="F144" s="29" t="s">
        <v>612</v>
      </c>
      <c r="G144" s="29" t="s">
        <v>612</v>
      </c>
      <c r="H144" s="24" t="s">
        <v>613</v>
      </c>
      <c r="I144" s="50"/>
      <c r="J144" s="51" t="str">
        <f t="shared" si="0"/>
        <v/>
      </c>
    </row>
    <row r="145" spans="1:11" ht="30">
      <c r="A145" s="18">
        <f>MAX($A$140:A144)+1</f>
        <v>5</v>
      </c>
      <c r="B145" s="18" t="s">
        <v>306</v>
      </c>
      <c r="C145" s="48" t="s">
        <v>307</v>
      </c>
      <c r="D145" s="18" t="s">
        <v>10</v>
      </c>
      <c r="E145" s="29">
        <v>539.69000000000005</v>
      </c>
      <c r="F145" s="29">
        <v>494.71</v>
      </c>
      <c r="G145" s="29">
        <v>449.74</v>
      </c>
      <c r="H145" s="24" t="s">
        <v>614</v>
      </c>
      <c r="I145" s="50"/>
      <c r="J145" s="51" t="str">
        <f t="shared" si="0"/>
        <v/>
      </c>
      <c r="K145" s="28"/>
    </row>
    <row r="146" spans="1:11" ht="30">
      <c r="A146" s="18">
        <f>MAX($A$140:A145)+1</f>
        <v>6</v>
      </c>
      <c r="B146" s="18" t="s">
        <v>13</v>
      </c>
      <c r="C146" s="48" t="s">
        <v>451</v>
      </c>
      <c r="D146" s="18" t="s">
        <v>10</v>
      </c>
      <c r="E146" s="29">
        <v>539.69000000000005</v>
      </c>
      <c r="F146" s="29">
        <v>494.71</v>
      </c>
      <c r="G146" s="29">
        <v>449.74</v>
      </c>
      <c r="H146" s="24" t="s">
        <v>614</v>
      </c>
      <c r="I146" s="50"/>
      <c r="J146" s="51" t="str">
        <f t="shared" si="0"/>
        <v/>
      </c>
    </row>
    <row r="147" spans="1:11">
      <c r="A147" s="7"/>
      <c r="B147" s="9"/>
      <c r="C147" s="47" t="s">
        <v>14</v>
      </c>
      <c r="D147" s="8"/>
      <c r="E147" s="8"/>
      <c r="F147" s="8"/>
      <c r="G147" s="8"/>
      <c r="H147" s="27" t="s">
        <v>7</v>
      </c>
      <c r="I147" s="11"/>
      <c r="J147" s="10"/>
    </row>
    <row r="148" spans="1:11">
      <c r="A148" s="18">
        <f>MAX($A$140:A147)+1</f>
        <v>7</v>
      </c>
      <c r="B148" s="18" t="s">
        <v>16</v>
      </c>
      <c r="C148" s="48" t="s">
        <v>17</v>
      </c>
      <c r="D148" s="18" t="s">
        <v>15</v>
      </c>
      <c r="E148" s="29">
        <v>478.49</v>
      </c>
      <c r="F148" s="29">
        <v>438.61</v>
      </c>
      <c r="G148" s="29">
        <v>398.74</v>
      </c>
      <c r="H148" s="24" t="s">
        <v>614</v>
      </c>
      <c r="I148" s="50"/>
      <c r="J148" s="51" t="str">
        <f t="shared" ref="J148:J155" si="1">IF(I148&lt;1,"",IF($I$136="A",I148*G148,IF($I$136="B",I148*F148,I148*E148)))</f>
        <v/>
      </c>
    </row>
    <row r="149" spans="1:11">
      <c r="A149" s="18">
        <f>MAX($A$140:A148)+1</f>
        <v>8</v>
      </c>
      <c r="B149" s="18" t="s">
        <v>18</v>
      </c>
      <c r="C149" s="48" t="s">
        <v>19</v>
      </c>
      <c r="D149" s="18" t="s">
        <v>15</v>
      </c>
      <c r="E149" s="29" t="s">
        <v>612</v>
      </c>
      <c r="F149" s="29" t="s">
        <v>612</v>
      </c>
      <c r="G149" s="29" t="s">
        <v>612</v>
      </c>
      <c r="H149" s="24" t="s">
        <v>613</v>
      </c>
      <c r="I149" s="50"/>
      <c r="J149" s="51" t="str">
        <f t="shared" si="1"/>
        <v/>
      </c>
    </row>
    <row r="150" spans="1:11">
      <c r="A150" s="18">
        <f>MAX($A$140:A149)+1</f>
        <v>9</v>
      </c>
      <c r="B150" s="18" t="s">
        <v>20</v>
      </c>
      <c r="C150" s="48" t="s">
        <v>379</v>
      </c>
      <c r="D150" s="18" t="s">
        <v>15</v>
      </c>
      <c r="E150" s="29">
        <v>441.07</v>
      </c>
      <c r="F150" s="29">
        <v>404.32</v>
      </c>
      <c r="G150" s="29">
        <v>367.56</v>
      </c>
      <c r="H150" s="24" t="s">
        <v>614</v>
      </c>
      <c r="I150" s="50"/>
      <c r="J150" s="51" t="str">
        <f t="shared" si="1"/>
        <v/>
      </c>
    </row>
    <row r="151" spans="1:11">
      <c r="A151" s="18">
        <f>MAX($A$140:A150)+1</f>
        <v>10</v>
      </c>
      <c r="B151" s="18" t="s">
        <v>402</v>
      </c>
      <c r="C151" s="48" t="s">
        <v>403</v>
      </c>
      <c r="D151" s="18" t="s">
        <v>15</v>
      </c>
      <c r="E151" s="29">
        <v>443.63</v>
      </c>
      <c r="F151" s="29">
        <v>406.66</v>
      </c>
      <c r="G151" s="29">
        <v>369.69</v>
      </c>
      <c r="H151" s="24" t="s">
        <v>614</v>
      </c>
      <c r="I151" s="50"/>
      <c r="J151" s="51" t="str">
        <f t="shared" si="1"/>
        <v/>
      </c>
    </row>
    <row r="152" spans="1:11">
      <c r="A152" s="18">
        <f>MAX($A$140:A151)+1</f>
        <v>11</v>
      </c>
      <c r="B152" s="18" t="s">
        <v>21</v>
      </c>
      <c r="C152" s="48" t="s">
        <v>380</v>
      </c>
      <c r="D152" s="18" t="s">
        <v>15</v>
      </c>
      <c r="E152" s="29">
        <v>438.26</v>
      </c>
      <c r="F152" s="29">
        <v>401.74</v>
      </c>
      <c r="G152" s="29">
        <v>365.22</v>
      </c>
      <c r="H152" s="24" t="s">
        <v>614</v>
      </c>
      <c r="I152" s="50"/>
      <c r="J152" s="51" t="str">
        <f t="shared" si="1"/>
        <v/>
      </c>
    </row>
    <row r="153" spans="1:11">
      <c r="A153" s="18">
        <f>MAX($A$140:A152)+1</f>
        <v>12</v>
      </c>
      <c r="B153" s="18" t="s">
        <v>22</v>
      </c>
      <c r="C153" s="48" t="s">
        <v>23</v>
      </c>
      <c r="D153" s="18" t="s">
        <v>15</v>
      </c>
      <c r="E153" s="29" t="s">
        <v>612</v>
      </c>
      <c r="F153" s="29" t="s">
        <v>612</v>
      </c>
      <c r="G153" s="29" t="s">
        <v>612</v>
      </c>
      <c r="H153" s="24" t="s">
        <v>613</v>
      </c>
      <c r="I153" s="50"/>
      <c r="J153" s="51" t="str">
        <f t="shared" si="1"/>
        <v/>
      </c>
    </row>
    <row r="154" spans="1:11">
      <c r="A154" s="18">
        <f>MAX($A$140:A153)+1</f>
        <v>13</v>
      </c>
      <c r="B154" s="18" t="s">
        <v>24</v>
      </c>
      <c r="C154" s="48" t="s">
        <v>25</v>
      </c>
      <c r="D154" s="18" t="s">
        <v>15</v>
      </c>
      <c r="E154" s="29" t="s">
        <v>612</v>
      </c>
      <c r="F154" s="29" t="s">
        <v>612</v>
      </c>
      <c r="G154" s="29" t="s">
        <v>612</v>
      </c>
      <c r="H154" s="24" t="s">
        <v>613</v>
      </c>
      <c r="I154" s="50"/>
      <c r="J154" s="51" t="str">
        <f t="shared" si="1"/>
        <v/>
      </c>
    </row>
    <row r="155" spans="1:11">
      <c r="A155" s="18">
        <f>MAX($A$140:A154)+1</f>
        <v>14</v>
      </c>
      <c r="B155" s="18" t="s">
        <v>295</v>
      </c>
      <c r="C155" s="48" t="s">
        <v>296</v>
      </c>
      <c r="D155" s="18" t="s">
        <v>15</v>
      </c>
      <c r="E155" s="29" t="s">
        <v>612</v>
      </c>
      <c r="F155" s="29" t="s">
        <v>612</v>
      </c>
      <c r="G155" s="29" t="s">
        <v>612</v>
      </c>
      <c r="H155" s="24" t="s">
        <v>613</v>
      </c>
      <c r="I155" s="50"/>
      <c r="J155" s="51" t="str">
        <f t="shared" si="1"/>
        <v/>
      </c>
    </row>
    <row r="156" spans="1:11">
      <c r="A156" s="7"/>
      <c r="B156" s="9"/>
      <c r="C156" s="47" t="s">
        <v>26</v>
      </c>
      <c r="D156" s="8"/>
      <c r="E156" s="8"/>
      <c r="F156" s="8"/>
      <c r="G156" s="8"/>
      <c r="H156" s="27" t="s">
        <v>7</v>
      </c>
      <c r="I156" s="11"/>
      <c r="J156" s="10"/>
    </row>
    <row r="157" spans="1:11">
      <c r="A157" s="18">
        <f>MAX($A$140:A156)+1</f>
        <v>15</v>
      </c>
      <c r="B157" s="18" t="s">
        <v>27</v>
      </c>
      <c r="C157" s="48" t="s">
        <v>28</v>
      </c>
      <c r="D157" s="18" t="s">
        <v>29</v>
      </c>
      <c r="E157" s="29" t="s">
        <v>612</v>
      </c>
      <c r="F157" s="29" t="s">
        <v>612</v>
      </c>
      <c r="G157" s="29" t="s">
        <v>612</v>
      </c>
      <c r="H157" s="24" t="s">
        <v>613</v>
      </c>
      <c r="I157" s="50"/>
      <c r="J157" s="51" t="str">
        <f t="shared" ref="J157:J161" si="2">IF(I157&lt;1,"",IF($I$136="A",I157*G157,IF($I$136="B",I157*F157,I157*E157)))</f>
        <v/>
      </c>
    </row>
    <row r="158" spans="1:11">
      <c r="A158" s="18">
        <f>MAX($A$140:A157)+1</f>
        <v>16</v>
      </c>
      <c r="B158" s="18" t="s">
        <v>30</v>
      </c>
      <c r="C158" s="48" t="s">
        <v>31</v>
      </c>
      <c r="D158" s="18" t="s">
        <v>29</v>
      </c>
      <c r="E158" s="29">
        <v>437.84</v>
      </c>
      <c r="F158" s="29">
        <v>401.36</v>
      </c>
      <c r="G158" s="29">
        <v>364.87</v>
      </c>
      <c r="H158" s="24" t="s">
        <v>614</v>
      </c>
      <c r="I158" s="50"/>
      <c r="J158" s="51" t="str">
        <f t="shared" si="2"/>
        <v/>
      </c>
    </row>
    <row r="159" spans="1:11">
      <c r="A159" s="18">
        <f>MAX($A$140:A158)+1</f>
        <v>17</v>
      </c>
      <c r="B159" s="18" t="s">
        <v>32</v>
      </c>
      <c r="C159" s="48" t="s">
        <v>33</v>
      </c>
      <c r="D159" s="18" t="s">
        <v>29</v>
      </c>
      <c r="E159" s="29" t="s">
        <v>612</v>
      </c>
      <c r="F159" s="29" t="s">
        <v>612</v>
      </c>
      <c r="G159" s="29" t="s">
        <v>612</v>
      </c>
      <c r="H159" s="24" t="s">
        <v>613</v>
      </c>
      <c r="I159" s="50"/>
      <c r="J159" s="51" t="str">
        <f t="shared" si="2"/>
        <v/>
      </c>
    </row>
    <row r="160" spans="1:11" ht="30">
      <c r="A160" s="18">
        <f>MAX($A$140:A159)+1</f>
        <v>18</v>
      </c>
      <c r="B160" s="18" t="s">
        <v>297</v>
      </c>
      <c r="C160" s="48" t="s">
        <v>34</v>
      </c>
      <c r="D160" s="18" t="s">
        <v>29</v>
      </c>
      <c r="E160" s="29" t="s">
        <v>612</v>
      </c>
      <c r="F160" s="29" t="s">
        <v>612</v>
      </c>
      <c r="G160" s="29" t="s">
        <v>612</v>
      </c>
      <c r="H160" s="24" t="s">
        <v>613</v>
      </c>
      <c r="I160" s="50"/>
      <c r="J160" s="51" t="str">
        <f t="shared" si="2"/>
        <v/>
      </c>
    </row>
    <row r="161" spans="1:10">
      <c r="A161" s="18">
        <f>MAX($A$140:A160)+1</f>
        <v>19</v>
      </c>
      <c r="B161" s="18" t="s">
        <v>35</v>
      </c>
      <c r="C161" s="48" t="s">
        <v>36</v>
      </c>
      <c r="D161" s="18" t="s">
        <v>29</v>
      </c>
      <c r="E161" s="29" t="s">
        <v>612</v>
      </c>
      <c r="F161" s="29" t="s">
        <v>612</v>
      </c>
      <c r="G161" s="29" t="s">
        <v>612</v>
      </c>
      <c r="H161" s="24" t="s">
        <v>613</v>
      </c>
      <c r="I161" s="50"/>
      <c r="J161" s="51" t="str">
        <f t="shared" si="2"/>
        <v/>
      </c>
    </row>
    <row r="162" spans="1:10">
      <c r="A162" s="7"/>
      <c r="B162" s="9"/>
      <c r="C162" s="47" t="s">
        <v>37</v>
      </c>
      <c r="D162" s="8"/>
      <c r="E162" s="8"/>
      <c r="F162" s="8"/>
      <c r="G162" s="8"/>
      <c r="H162" s="27" t="s">
        <v>7</v>
      </c>
      <c r="I162" s="11"/>
      <c r="J162" s="10"/>
    </row>
    <row r="163" spans="1:10">
      <c r="A163" s="18">
        <f>MAX($A$140:A162)+1</f>
        <v>20</v>
      </c>
      <c r="B163" s="18" t="s">
        <v>39</v>
      </c>
      <c r="C163" s="48" t="s">
        <v>476</v>
      </c>
      <c r="D163" s="18" t="s">
        <v>38</v>
      </c>
      <c r="E163" s="29">
        <v>407.87</v>
      </c>
      <c r="F163" s="29">
        <v>373.88</v>
      </c>
      <c r="G163" s="29">
        <v>339.89</v>
      </c>
      <c r="H163" s="24" t="s">
        <v>614</v>
      </c>
      <c r="I163" s="50"/>
      <c r="J163" s="51" t="str">
        <f t="shared" ref="J163:J167" si="3">IF(I163&lt;1,"",IF($I$136="A",I163*G163,IF($I$136="B",I163*F163,I163*E163)))</f>
        <v/>
      </c>
    </row>
    <row r="164" spans="1:10">
      <c r="A164" s="18">
        <f>MAX($A$140:A163)+1</f>
        <v>21</v>
      </c>
      <c r="B164" s="18" t="s">
        <v>404</v>
      </c>
      <c r="C164" s="48" t="s">
        <v>405</v>
      </c>
      <c r="D164" s="18" t="s">
        <v>38</v>
      </c>
      <c r="E164" s="29">
        <v>407.87</v>
      </c>
      <c r="F164" s="29">
        <v>373.88</v>
      </c>
      <c r="G164" s="29">
        <v>339.89</v>
      </c>
      <c r="H164" s="24" t="s">
        <v>614</v>
      </c>
      <c r="I164" s="50"/>
      <c r="J164" s="51" t="str">
        <f t="shared" si="3"/>
        <v/>
      </c>
    </row>
    <row r="165" spans="1:10">
      <c r="A165" s="18">
        <f>MAX($A$140:A164)+1</f>
        <v>22</v>
      </c>
      <c r="B165" s="18" t="s">
        <v>40</v>
      </c>
      <c r="C165" s="48" t="s">
        <v>41</v>
      </c>
      <c r="D165" s="18" t="s">
        <v>38</v>
      </c>
      <c r="E165" s="29">
        <v>415.1</v>
      </c>
      <c r="F165" s="29">
        <v>380.51</v>
      </c>
      <c r="G165" s="29">
        <v>345.92</v>
      </c>
      <c r="H165" s="24" t="s">
        <v>614</v>
      </c>
      <c r="I165" s="50"/>
      <c r="J165" s="51" t="str">
        <f t="shared" si="3"/>
        <v/>
      </c>
    </row>
    <row r="166" spans="1:10">
      <c r="A166" s="18">
        <f>MAX($A$140:A165)+1</f>
        <v>23</v>
      </c>
      <c r="B166" s="18" t="s">
        <v>42</v>
      </c>
      <c r="C166" s="48" t="s">
        <v>43</v>
      </c>
      <c r="D166" s="18" t="s">
        <v>38</v>
      </c>
      <c r="E166" s="29">
        <v>441.56</v>
      </c>
      <c r="F166" s="29">
        <v>404.77</v>
      </c>
      <c r="G166" s="29">
        <v>367.97</v>
      </c>
      <c r="H166" s="24" t="s">
        <v>614</v>
      </c>
      <c r="I166" s="50"/>
      <c r="J166" s="51" t="str">
        <f t="shared" si="3"/>
        <v/>
      </c>
    </row>
    <row r="167" spans="1:10">
      <c r="A167" s="18">
        <f>MAX($A$140:A166)+1</f>
        <v>24</v>
      </c>
      <c r="B167" s="18" t="s">
        <v>298</v>
      </c>
      <c r="C167" s="48" t="s">
        <v>44</v>
      </c>
      <c r="D167" s="18" t="s">
        <v>38</v>
      </c>
      <c r="E167" s="29">
        <v>413.93</v>
      </c>
      <c r="F167" s="29">
        <v>379.43</v>
      </c>
      <c r="G167" s="29">
        <v>344.94</v>
      </c>
      <c r="H167" s="24" t="s">
        <v>614</v>
      </c>
      <c r="I167" s="50"/>
      <c r="J167" s="51" t="str">
        <f t="shared" si="3"/>
        <v/>
      </c>
    </row>
    <row r="168" spans="1:10">
      <c r="A168" s="7"/>
      <c r="B168" s="9"/>
      <c r="C168" s="47" t="s">
        <v>45</v>
      </c>
      <c r="D168" s="8"/>
      <c r="E168" s="8"/>
      <c r="F168" s="8"/>
      <c r="G168" s="8"/>
      <c r="H168" s="27" t="s">
        <v>7</v>
      </c>
      <c r="I168" s="11"/>
      <c r="J168" s="10"/>
    </row>
    <row r="169" spans="1:10">
      <c r="A169" s="18">
        <f>MAX($A$140:A168)+1</f>
        <v>25</v>
      </c>
      <c r="B169" s="18" t="s">
        <v>440</v>
      </c>
      <c r="C169" s="48" t="s">
        <v>441</v>
      </c>
      <c r="D169" s="18" t="s">
        <v>46</v>
      </c>
      <c r="E169" s="29">
        <v>376.39</v>
      </c>
      <c r="F169" s="29">
        <v>345.03</v>
      </c>
      <c r="G169" s="29">
        <v>313.66000000000003</v>
      </c>
      <c r="H169" s="24" t="s">
        <v>615</v>
      </c>
      <c r="I169" s="50"/>
      <c r="J169" s="51" t="str">
        <f t="shared" ref="J169:J178" si="4">IF(I169&lt;1,"",IF($I$136="A",I169*G169,IF($I$136="B",I169*F169,I169*E169)))</f>
        <v/>
      </c>
    </row>
    <row r="170" spans="1:10">
      <c r="A170" s="18">
        <f>MAX($A$140:A169)+1</f>
        <v>26</v>
      </c>
      <c r="B170" s="18" t="s">
        <v>47</v>
      </c>
      <c r="C170" s="48" t="s">
        <v>48</v>
      </c>
      <c r="D170" s="18" t="s">
        <v>46</v>
      </c>
      <c r="E170" s="29">
        <v>407.57</v>
      </c>
      <c r="F170" s="29">
        <v>373.6</v>
      </c>
      <c r="G170" s="29">
        <v>339.64</v>
      </c>
      <c r="H170" s="24" t="s">
        <v>615</v>
      </c>
      <c r="I170" s="50"/>
      <c r="J170" s="51" t="str">
        <f t="shared" si="4"/>
        <v/>
      </c>
    </row>
    <row r="171" spans="1:10">
      <c r="A171" s="18">
        <f>MAX($A$140:A170)+1</f>
        <v>27</v>
      </c>
      <c r="B171" s="18" t="s">
        <v>49</v>
      </c>
      <c r="C171" s="48" t="s">
        <v>473</v>
      </c>
      <c r="D171" s="18" t="s">
        <v>46</v>
      </c>
      <c r="E171" s="29">
        <v>359.63</v>
      </c>
      <c r="F171" s="29">
        <v>329.66</v>
      </c>
      <c r="G171" s="29">
        <v>299.69</v>
      </c>
      <c r="H171" s="24" t="s">
        <v>615</v>
      </c>
      <c r="I171" s="50"/>
      <c r="J171" s="51" t="str">
        <f t="shared" si="4"/>
        <v/>
      </c>
    </row>
    <row r="172" spans="1:10">
      <c r="A172" s="18">
        <f>MAX($A$140:A171)+1</f>
        <v>28</v>
      </c>
      <c r="B172" s="18" t="s">
        <v>50</v>
      </c>
      <c r="C172" s="48" t="s">
        <v>474</v>
      </c>
      <c r="D172" s="18" t="s">
        <v>46</v>
      </c>
      <c r="E172" s="29">
        <v>359.63</v>
      </c>
      <c r="F172" s="29">
        <v>329.66</v>
      </c>
      <c r="G172" s="29">
        <v>299.69</v>
      </c>
      <c r="H172" s="24" t="s">
        <v>614</v>
      </c>
      <c r="I172" s="50"/>
      <c r="J172" s="51" t="str">
        <f t="shared" si="4"/>
        <v/>
      </c>
    </row>
    <row r="173" spans="1:10">
      <c r="A173" s="18">
        <f>MAX($A$140:A172)+1</f>
        <v>29</v>
      </c>
      <c r="B173" s="18" t="s">
        <v>51</v>
      </c>
      <c r="C173" s="48" t="s">
        <v>475</v>
      </c>
      <c r="D173" s="18" t="s">
        <v>46</v>
      </c>
      <c r="E173" s="29">
        <v>359.63</v>
      </c>
      <c r="F173" s="29">
        <v>329.66</v>
      </c>
      <c r="G173" s="29">
        <v>299.69</v>
      </c>
      <c r="H173" s="24" t="s">
        <v>614</v>
      </c>
      <c r="I173" s="50"/>
      <c r="J173" s="51" t="str">
        <f t="shared" si="4"/>
        <v/>
      </c>
    </row>
    <row r="174" spans="1:10">
      <c r="A174" s="18">
        <f>MAX($A$140:A173)+1</f>
        <v>30</v>
      </c>
      <c r="B174" s="18" t="s">
        <v>52</v>
      </c>
      <c r="C174" s="48" t="s">
        <v>53</v>
      </c>
      <c r="D174" s="18" t="s">
        <v>46</v>
      </c>
      <c r="E174" s="29" t="s">
        <v>612</v>
      </c>
      <c r="F174" s="29" t="s">
        <v>612</v>
      </c>
      <c r="G174" s="29" t="s">
        <v>612</v>
      </c>
      <c r="H174" s="24" t="s">
        <v>613</v>
      </c>
      <c r="I174" s="50"/>
      <c r="J174" s="51" t="str">
        <f t="shared" si="4"/>
        <v/>
      </c>
    </row>
    <row r="175" spans="1:10">
      <c r="A175" s="18">
        <f>MAX($A$140:A174)+1</f>
        <v>31</v>
      </c>
      <c r="B175" s="18" t="s">
        <v>54</v>
      </c>
      <c r="C175" s="48" t="s">
        <v>55</v>
      </c>
      <c r="D175" s="18" t="s">
        <v>46</v>
      </c>
      <c r="E175" s="29" t="s">
        <v>612</v>
      </c>
      <c r="F175" s="29" t="s">
        <v>612</v>
      </c>
      <c r="G175" s="29" t="s">
        <v>612</v>
      </c>
      <c r="H175" s="24" t="s">
        <v>613</v>
      </c>
      <c r="I175" s="50"/>
      <c r="J175" s="51" t="str">
        <f t="shared" si="4"/>
        <v/>
      </c>
    </row>
    <row r="176" spans="1:10">
      <c r="A176" s="18">
        <f>MAX($A$140:A175)+1</f>
        <v>32</v>
      </c>
      <c r="B176" s="18" t="s">
        <v>56</v>
      </c>
      <c r="C176" s="48" t="s">
        <v>57</v>
      </c>
      <c r="D176" s="18" t="s">
        <v>46</v>
      </c>
      <c r="E176" s="29">
        <v>359.32</v>
      </c>
      <c r="F176" s="29">
        <v>329.37</v>
      </c>
      <c r="G176" s="29">
        <v>299.43</v>
      </c>
      <c r="H176" s="24" t="s">
        <v>614</v>
      </c>
      <c r="I176" s="50"/>
      <c r="J176" s="51" t="str">
        <f t="shared" si="4"/>
        <v/>
      </c>
    </row>
    <row r="177" spans="1:10">
      <c r="A177" s="18">
        <f>MAX($A$140:A176)+1</f>
        <v>33</v>
      </c>
      <c r="B177" s="18" t="s">
        <v>58</v>
      </c>
      <c r="C177" s="48" t="s">
        <v>331</v>
      </c>
      <c r="D177" s="18" t="s">
        <v>46</v>
      </c>
      <c r="E177" s="29" t="s">
        <v>612</v>
      </c>
      <c r="F177" s="29" t="s">
        <v>612</v>
      </c>
      <c r="G177" s="29" t="s">
        <v>612</v>
      </c>
      <c r="H177" s="24" t="s">
        <v>613</v>
      </c>
      <c r="I177" s="50"/>
      <c r="J177" s="51" t="str">
        <f t="shared" si="4"/>
        <v/>
      </c>
    </row>
    <row r="178" spans="1:10">
      <c r="A178" s="18">
        <f>MAX($A$140:A177)+1</f>
        <v>34</v>
      </c>
      <c r="B178" s="18" t="s">
        <v>302</v>
      </c>
      <c r="C178" s="48" t="s">
        <v>416</v>
      </c>
      <c r="D178" s="18" t="s">
        <v>46</v>
      </c>
      <c r="E178" s="29">
        <v>359.62</v>
      </c>
      <c r="F178" s="29">
        <v>329.65</v>
      </c>
      <c r="G178" s="29">
        <v>299.68</v>
      </c>
      <c r="H178" s="24" t="s">
        <v>614</v>
      </c>
      <c r="I178" s="50"/>
      <c r="J178" s="51" t="str">
        <f t="shared" si="4"/>
        <v/>
      </c>
    </row>
    <row r="179" spans="1:10">
      <c r="A179" s="7"/>
      <c r="B179" s="9"/>
      <c r="C179" s="47" t="s">
        <v>59</v>
      </c>
      <c r="D179" s="8"/>
      <c r="E179" s="8"/>
      <c r="F179" s="8"/>
      <c r="G179" s="8"/>
      <c r="H179" s="27" t="s">
        <v>7</v>
      </c>
      <c r="I179" s="11"/>
      <c r="J179" s="10"/>
    </row>
    <row r="180" spans="1:10">
      <c r="A180" s="18">
        <f>MAX($A$140:A179)+1</f>
        <v>35</v>
      </c>
      <c r="B180" s="18" t="s">
        <v>60</v>
      </c>
      <c r="C180" s="48" t="s">
        <v>61</v>
      </c>
      <c r="D180" s="18" t="s">
        <v>62</v>
      </c>
      <c r="E180" s="29" t="s">
        <v>612</v>
      </c>
      <c r="F180" s="29" t="s">
        <v>612</v>
      </c>
      <c r="G180" s="29" t="s">
        <v>612</v>
      </c>
      <c r="H180" s="24" t="s">
        <v>613</v>
      </c>
      <c r="I180" s="50"/>
      <c r="J180" s="51" t="str">
        <f t="shared" ref="J180:J189" si="5">IF(I180&lt;1,"",IF($I$136="A",I180*G180,IF($I$136="B",I180*F180,I180*E180)))</f>
        <v/>
      </c>
    </row>
    <row r="181" spans="1:10">
      <c r="A181" s="18">
        <f>MAX($A$140:A180)+1</f>
        <v>36</v>
      </c>
      <c r="B181" s="18" t="s">
        <v>439</v>
      </c>
      <c r="C181" s="48" t="s">
        <v>63</v>
      </c>
      <c r="D181" s="18" t="s">
        <v>62</v>
      </c>
      <c r="E181" s="29" t="s">
        <v>612</v>
      </c>
      <c r="F181" s="29" t="s">
        <v>612</v>
      </c>
      <c r="G181" s="29" t="s">
        <v>612</v>
      </c>
      <c r="H181" s="24" t="s">
        <v>613</v>
      </c>
      <c r="I181" s="50"/>
      <c r="J181" s="51" t="str">
        <f t="shared" si="5"/>
        <v/>
      </c>
    </row>
    <row r="182" spans="1:10">
      <c r="A182" s="18">
        <f>MAX($A$140:A181)+1</f>
        <v>37</v>
      </c>
      <c r="B182" s="18" t="s">
        <v>442</v>
      </c>
      <c r="C182" s="48" t="s">
        <v>443</v>
      </c>
      <c r="D182" s="18" t="s">
        <v>62</v>
      </c>
      <c r="E182" s="29" t="s">
        <v>612</v>
      </c>
      <c r="F182" s="29" t="s">
        <v>612</v>
      </c>
      <c r="G182" s="29" t="s">
        <v>612</v>
      </c>
      <c r="H182" s="24" t="s">
        <v>613</v>
      </c>
      <c r="I182" s="50"/>
      <c r="J182" s="51" t="str">
        <f t="shared" si="5"/>
        <v/>
      </c>
    </row>
    <row r="183" spans="1:10">
      <c r="A183" s="18">
        <f>MAX($A$140:A182)+1</f>
        <v>38</v>
      </c>
      <c r="B183" s="18" t="s">
        <v>381</v>
      </c>
      <c r="C183" s="48" t="s">
        <v>64</v>
      </c>
      <c r="D183" s="18" t="s">
        <v>62</v>
      </c>
      <c r="E183" s="29" t="s">
        <v>612</v>
      </c>
      <c r="F183" s="29" t="s">
        <v>612</v>
      </c>
      <c r="G183" s="29" t="s">
        <v>612</v>
      </c>
      <c r="H183" s="24" t="s">
        <v>613</v>
      </c>
      <c r="I183" s="50"/>
      <c r="J183" s="51" t="str">
        <f t="shared" si="5"/>
        <v/>
      </c>
    </row>
    <row r="184" spans="1:10">
      <c r="A184" s="18">
        <f>MAX($A$140:A183)+1</f>
        <v>39</v>
      </c>
      <c r="B184" s="18" t="s">
        <v>406</v>
      </c>
      <c r="C184" s="48" t="s">
        <v>600</v>
      </c>
      <c r="D184" s="18" t="s">
        <v>62</v>
      </c>
      <c r="E184" s="29" t="s">
        <v>612</v>
      </c>
      <c r="F184" s="29" t="s">
        <v>612</v>
      </c>
      <c r="G184" s="29" t="s">
        <v>612</v>
      </c>
      <c r="H184" s="24" t="s">
        <v>613</v>
      </c>
      <c r="I184" s="50"/>
      <c r="J184" s="51" t="str">
        <f t="shared" si="5"/>
        <v/>
      </c>
    </row>
    <row r="185" spans="1:10">
      <c r="A185" s="18">
        <f>MAX($A$140:A184)+1</f>
        <v>40</v>
      </c>
      <c r="B185" s="18" t="s">
        <v>382</v>
      </c>
      <c r="C185" s="48" t="s">
        <v>601</v>
      </c>
      <c r="D185" s="18" t="s">
        <v>62</v>
      </c>
      <c r="E185" s="29">
        <v>391.08</v>
      </c>
      <c r="F185" s="29">
        <v>358.49</v>
      </c>
      <c r="G185" s="29">
        <v>325.89999999999998</v>
      </c>
      <c r="H185" s="24" t="s">
        <v>615</v>
      </c>
      <c r="I185" s="50"/>
      <c r="J185" s="51" t="str">
        <f t="shared" si="5"/>
        <v/>
      </c>
    </row>
    <row r="186" spans="1:10">
      <c r="A186" s="18">
        <f>MAX($A$140:A185)+1</f>
        <v>41</v>
      </c>
      <c r="B186" s="18" t="s">
        <v>407</v>
      </c>
      <c r="C186" s="48" t="s">
        <v>65</v>
      </c>
      <c r="D186" s="18" t="s">
        <v>62</v>
      </c>
      <c r="E186" s="29" t="s">
        <v>612</v>
      </c>
      <c r="F186" s="29" t="s">
        <v>612</v>
      </c>
      <c r="G186" s="29" t="s">
        <v>612</v>
      </c>
      <c r="H186" s="24" t="s">
        <v>613</v>
      </c>
      <c r="I186" s="50"/>
      <c r="J186" s="51" t="str">
        <f t="shared" si="5"/>
        <v/>
      </c>
    </row>
    <row r="187" spans="1:10">
      <c r="A187" s="18">
        <f>MAX($A$140:A186)+1</f>
        <v>42</v>
      </c>
      <c r="B187" s="18" t="s">
        <v>66</v>
      </c>
      <c r="C187" s="48" t="s">
        <v>67</v>
      </c>
      <c r="D187" s="18" t="s">
        <v>62</v>
      </c>
      <c r="E187" s="29" t="s">
        <v>612</v>
      </c>
      <c r="F187" s="29" t="s">
        <v>612</v>
      </c>
      <c r="G187" s="29" t="s">
        <v>612</v>
      </c>
      <c r="H187" s="24" t="s">
        <v>613</v>
      </c>
      <c r="I187" s="50"/>
      <c r="J187" s="51" t="str">
        <f t="shared" si="5"/>
        <v/>
      </c>
    </row>
    <row r="188" spans="1:10" ht="30">
      <c r="A188" s="18">
        <f>MAX($A$140:A187)+1</f>
        <v>43</v>
      </c>
      <c r="B188" s="18" t="s">
        <v>327</v>
      </c>
      <c r="C188" s="48" t="s">
        <v>452</v>
      </c>
      <c r="D188" s="18" t="s">
        <v>68</v>
      </c>
      <c r="E188" s="29" t="s">
        <v>612</v>
      </c>
      <c r="F188" s="29" t="s">
        <v>612</v>
      </c>
      <c r="G188" s="29" t="s">
        <v>612</v>
      </c>
      <c r="H188" s="24" t="s">
        <v>613</v>
      </c>
      <c r="I188" s="50"/>
      <c r="J188" s="51" t="str">
        <f t="shared" si="5"/>
        <v/>
      </c>
    </row>
    <row r="189" spans="1:10" ht="30">
      <c r="A189" s="18">
        <f>MAX($A$140:A188)+1</f>
        <v>44</v>
      </c>
      <c r="B189" s="18" t="s">
        <v>328</v>
      </c>
      <c r="C189" s="48" t="s">
        <v>453</v>
      </c>
      <c r="D189" s="18" t="s">
        <v>68</v>
      </c>
      <c r="E189" s="29" t="s">
        <v>612</v>
      </c>
      <c r="F189" s="29" t="s">
        <v>612</v>
      </c>
      <c r="G189" s="29" t="s">
        <v>612</v>
      </c>
      <c r="H189" s="24" t="s">
        <v>613</v>
      </c>
      <c r="I189" s="50"/>
      <c r="J189" s="51" t="str">
        <f t="shared" si="5"/>
        <v/>
      </c>
    </row>
    <row r="190" spans="1:10">
      <c r="A190" s="7"/>
      <c r="B190" s="9"/>
      <c r="C190" s="47" t="s">
        <v>69</v>
      </c>
      <c r="D190" s="8"/>
      <c r="E190" s="8"/>
      <c r="F190" s="8"/>
      <c r="G190" s="8"/>
      <c r="H190" s="27" t="s">
        <v>7</v>
      </c>
      <c r="I190" s="11"/>
      <c r="J190" s="10"/>
    </row>
    <row r="191" spans="1:10" ht="14.25" customHeight="1">
      <c r="A191" s="18">
        <f>MAX($A$140:A190)+1</f>
        <v>45</v>
      </c>
      <c r="B191" s="18" t="s">
        <v>496</v>
      </c>
      <c r="C191" s="48" t="s">
        <v>512</v>
      </c>
      <c r="D191" s="18" t="s">
        <v>68</v>
      </c>
      <c r="E191" s="29" t="s">
        <v>612</v>
      </c>
      <c r="F191" s="29" t="s">
        <v>612</v>
      </c>
      <c r="G191" s="29" t="s">
        <v>612</v>
      </c>
      <c r="H191" s="24" t="s">
        <v>613</v>
      </c>
      <c r="I191" s="50"/>
      <c r="J191" s="51" t="str">
        <f t="shared" ref="J191:J203" si="6">IF(I191&lt;1,"",IF($I$136="A",I191*G191,IF($I$136="B",I191*F191,I191*E191)))</f>
        <v/>
      </c>
    </row>
    <row r="192" spans="1:10">
      <c r="A192" s="18">
        <f>MAX($A$140:A191)+1</f>
        <v>46</v>
      </c>
      <c r="B192" s="18" t="s">
        <v>488</v>
      </c>
      <c r="C192" s="48" t="s">
        <v>546</v>
      </c>
      <c r="D192" s="18" t="s">
        <v>68</v>
      </c>
      <c r="E192" s="29" t="s">
        <v>612</v>
      </c>
      <c r="F192" s="29" t="s">
        <v>612</v>
      </c>
      <c r="G192" s="29" t="s">
        <v>612</v>
      </c>
      <c r="H192" s="24" t="s">
        <v>613</v>
      </c>
      <c r="I192" s="50"/>
      <c r="J192" s="51" t="str">
        <f t="shared" si="6"/>
        <v/>
      </c>
    </row>
    <row r="193" spans="1:10" ht="14.25" customHeight="1">
      <c r="A193" s="18">
        <f>MAX($A$140:A192)+1</f>
        <v>47</v>
      </c>
      <c r="B193" s="18" t="s">
        <v>490</v>
      </c>
      <c r="C193" s="48" t="s">
        <v>513</v>
      </c>
      <c r="D193" s="18" t="s">
        <v>68</v>
      </c>
      <c r="E193" s="29" t="s">
        <v>612</v>
      </c>
      <c r="F193" s="29" t="s">
        <v>612</v>
      </c>
      <c r="G193" s="29" t="s">
        <v>612</v>
      </c>
      <c r="H193" s="24" t="s">
        <v>613</v>
      </c>
      <c r="I193" s="50"/>
      <c r="J193" s="51" t="str">
        <f t="shared" si="6"/>
        <v/>
      </c>
    </row>
    <row r="194" spans="1:10" ht="14.25" customHeight="1">
      <c r="A194" s="18">
        <f>MAX($A$140:A193)+1</f>
        <v>48</v>
      </c>
      <c r="B194" s="18" t="s">
        <v>497</v>
      </c>
      <c r="C194" s="48" t="s">
        <v>514</v>
      </c>
      <c r="D194" s="18" t="s">
        <v>68</v>
      </c>
      <c r="E194" s="29" t="s">
        <v>612</v>
      </c>
      <c r="F194" s="29" t="s">
        <v>612</v>
      </c>
      <c r="G194" s="29" t="s">
        <v>612</v>
      </c>
      <c r="H194" s="24" t="s">
        <v>613</v>
      </c>
      <c r="I194" s="50"/>
      <c r="J194" s="51" t="str">
        <f t="shared" si="6"/>
        <v/>
      </c>
    </row>
    <row r="195" spans="1:10" ht="30">
      <c r="A195" s="18">
        <f>MAX($A$140:A194)+1</f>
        <v>49</v>
      </c>
      <c r="B195" s="18" t="s">
        <v>495</v>
      </c>
      <c r="C195" s="48" t="s">
        <v>515</v>
      </c>
      <c r="D195" s="18" t="s">
        <v>68</v>
      </c>
      <c r="E195" s="29" t="s">
        <v>612</v>
      </c>
      <c r="F195" s="29" t="s">
        <v>612</v>
      </c>
      <c r="G195" s="29" t="s">
        <v>612</v>
      </c>
      <c r="H195" s="24" t="s">
        <v>613</v>
      </c>
      <c r="I195" s="50"/>
      <c r="J195" s="51" t="str">
        <f t="shared" si="6"/>
        <v/>
      </c>
    </row>
    <row r="196" spans="1:10" ht="14.25" customHeight="1">
      <c r="A196" s="18">
        <f>MAX($A$140:A195)+1</f>
        <v>50</v>
      </c>
      <c r="B196" s="18" t="s">
        <v>493</v>
      </c>
      <c r="C196" s="48" t="s">
        <v>516</v>
      </c>
      <c r="D196" s="18" t="s">
        <v>68</v>
      </c>
      <c r="E196" s="29" t="s">
        <v>612</v>
      </c>
      <c r="F196" s="29" t="s">
        <v>612</v>
      </c>
      <c r="G196" s="29" t="s">
        <v>612</v>
      </c>
      <c r="H196" s="24" t="s">
        <v>613</v>
      </c>
      <c r="I196" s="50"/>
      <c r="J196" s="51" t="str">
        <f t="shared" si="6"/>
        <v/>
      </c>
    </row>
    <row r="197" spans="1:10" ht="14.25" customHeight="1">
      <c r="A197" s="18">
        <f>MAX($A$140:A196)+1</f>
        <v>51</v>
      </c>
      <c r="B197" s="18" t="s">
        <v>489</v>
      </c>
      <c r="C197" s="48" t="s">
        <v>517</v>
      </c>
      <c r="D197" s="18" t="s">
        <v>68</v>
      </c>
      <c r="E197" s="29" t="s">
        <v>612</v>
      </c>
      <c r="F197" s="29" t="s">
        <v>612</v>
      </c>
      <c r="G197" s="29" t="s">
        <v>612</v>
      </c>
      <c r="H197" s="24" t="s">
        <v>613</v>
      </c>
      <c r="I197" s="50"/>
      <c r="J197" s="51" t="str">
        <f t="shared" si="6"/>
        <v/>
      </c>
    </row>
    <row r="198" spans="1:10" ht="15" customHeight="1">
      <c r="A198" s="18">
        <f>MAX($A$140:A197)+1</f>
        <v>52</v>
      </c>
      <c r="B198" s="18" t="s">
        <v>494</v>
      </c>
      <c r="C198" s="48" t="s">
        <v>518</v>
      </c>
      <c r="D198" s="18" t="s">
        <v>68</v>
      </c>
      <c r="E198" s="29" t="s">
        <v>612</v>
      </c>
      <c r="F198" s="29" t="s">
        <v>612</v>
      </c>
      <c r="G198" s="29" t="s">
        <v>612</v>
      </c>
      <c r="H198" s="24" t="s">
        <v>613</v>
      </c>
      <c r="I198" s="50"/>
      <c r="J198" s="51" t="str">
        <f t="shared" si="6"/>
        <v/>
      </c>
    </row>
    <row r="199" spans="1:10" ht="14.25" customHeight="1">
      <c r="A199" s="18">
        <f>MAX($A$140:A198)+1</f>
        <v>53</v>
      </c>
      <c r="B199" s="18" t="s">
        <v>500</v>
      </c>
      <c r="C199" s="48" t="s">
        <v>557</v>
      </c>
      <c r="D199" s="18" t="s">
        <v>68</v>
      </c>
      <c r="E199" s="29" t="s">
        <v>612</v>
      </c>
      <c r="F199" s="29" t="s">
        <v>612</v>
      </c>
      <c r="G199" s="29" t="s">
        <v>612</v>
      </c>
      <c r="H199" s="24" t="s">
        <v>613</v>
      </c>
      <c r="I199" s="50"/>
      <c r="J199" s="51" t="str">
        <f t="shared" si="6"/>
        <v/>
      </c>
    </row>
    <row r="200" spans="1:10" ht="14.25" customHeight="1">
      <c r="A200" s="18">
        <f>MAX($A$140:A199)+1</f>
        <v>54</v>
      </c>
      <c r="B200" s="18" t="s">
        <v>492</v>
      </c>
      <c r="C200" s="48" t="s">
        <v>519</v>
      </c>
      <c r="D200" s="18" t="s">
        <v>68</v>
      </c>
      <c r="E200" s="29" t="s">
        <v>612</v>
      </c>
      <c r="F200" s="29" t="s">
        <v>612</v>
      </c>
      <c r="G200" s="29" t="s">
        <v>612</v>
      </c>
      <c r="H200" s="24" t="s">
        <v>613</v>
      </c>
      <c r="I200" s="50"/>
      <c r="J200" s="51" t="str">
        <f t="shared" si="6"/>
        <v/>
      </c>
    </row>
    <row r="201" spans="1:10" ht="14.25" customHeight="1">
      <c r="A201" s="18">
        <f>MAX($A$140:A200)+1</f>
        <v>55</v>
      </c>
      <c r="B201" s="18" t="s">
        <v>491</v>
      </c>
      <c r="C201" s="48" t="s">
        <v>520</v>
      </c>
      <c r="D201" s="18" t="s">
        <v>68</v>
      </c>
      <c r="E201" s="29" t="s">
        <v>612</v>
      </c>
      <c r="F201" s="29" t="s">
        <v>612</v>
      </c>
      <c r="G201" s="29" t="s">
        <v>612</v>
      </c>
      <c r="H201" s="24" t="s">
        <v>613</v>
      </c>
      <c r="I201" s="50"/>
      <c r="J201" s="51" t="str">
        <f t="shared" si="6"/>
        <v/>
      </c>
    </row>
    <row r="202" spans="1:10">
      <c r="A202" s="18">
        <f>MAX($A$140:A201)+1</f>
        <v>56</v>
      </c>
      <c r="B202" s="18" t="s">
        <v>499</v>
      </c>
      <c r="C202" s="48" t="s">
        <v>547</v>
      </c>
      <c r="D202" s="18" t="s">
        <v>68</v>
      </c>
      <c r="E202" s="29" t="s">
        <v>612</v>
      </c>
      <c r="F202" s="29" t="s">
        <v>612</v>
      </c>
      <c r="G202" s="29" t="s">
        <v>612</v>
      </c>
      <c r="H202" s="24" t="s">
        <v>613</v>
      </c>
      <c r="I202" s="50"/>
      <c r="J202" s="51" t="str">
        <f t="shared" si="6"/>
        <v/>
      </c>
    </row>
    <row r="203" spans="1:10" ht="14.25" customHeight="1">
      <c r="A203" s="18">
        <f>MAX($A$140:A202)+1</f>
        <v>57</v>
      </c>
      <c r="B203" s="18" t="s">
        <v>498</v>
      </c>
      <c r="C203" s="48" t="s">
        <v>521</v>
      </c>
      <c r="D203" s="18" t="s">
        <v>68</v>
      </c>
      <c r="E203" s="29" t="s">
        <v>612</v>
      </c>
      <c r="F203" s="29" t="s">
        <v>612</v>
      </c>
      <c r="G203" s="29" t="s">
        <v>612</v>
      </c>
      <c r="H203" s="24" t="s">
        <v>613</v>
      </c>
      <c r="I203" s="50"/>
      <c r="J203" s="51" t="str">
        <f t="shared" si="6"/>
        <v/>
      </c>
    </row>
    <row r="204" spans="1:10">
      <c r="A204" s="7"/>
      <c r="B204" s="9"/>
      <c r="C204" s="47" t="s">
        <v>72</v>
      </c>
      <c r="D204" s="8"/>
      <c r="E204" s="8"/>
      <c r="F204" s="8"/>
      <c r="G204" s="8"/>
      <c r="H204" s="27" t="s">
        <v>7</v>
      </c>
      <c r="I204" s="11"/>
      <c r="J204" s="10"/>
    </row>
    <row r="205" spans="1:10">
      <c r="A205" s="18">
        <f>MAX($A$140:A204)+1</f>
        <v>58</v>
      </c>
      <c r="B205" s="18" t="s">
        <v>75</v>
      </c>
      <c r="C205" s="48" t="s">
        <v>76</v>
      </c>
      <c r="D205" s="18" t="s">
        <v>68</v>
      </c>
      <c r="E205" s="29" t="s">
        <v>612</v>
      </c>
      <c r="F205" s="29" t="s">
        <v>612</v>
      </c>
      <c r="G205" s="29" t="s">
        <v>612</v>
      </c>
      <c r="H205" s="24" t="s">
        <v>613</v>
      </c>
      <c r="I205" s="50"/>
      <c r="J205" s="51" t="str">
        <f t="shared" ref="J205:J243" si="7">IF(I205&lt;1,"",IF($I$136="A",I205*G205,IF($I$136="B",I205*F205,I205*E205)))</f>
        <v/>
      </c>
    </row>
    <row r="206" spans="1:10">
      <c r="A206" s="18">
        <f>MAX($A$140:A205)+1</f>
        <v>59</v>
      </c>
      <c r="B206" s="18" t="s">
        <v>77</v>
      </c>
      <c r="C206" s="48" t="s">
        <v>78</v>
      </c>
      <c r="D206" s="18" t="s">
        <v>68</v>
      </c>
      <c r="E206" s="29">
        <v>249.66</v>
      </c>
      <c r="F206" s="29">
        <v>228.85</v>
      </c>
      <c r="G206" s="29">
        <v>208.05</v>
      </c>
      <c r="H206" s="24" t="s">
        <v>614</v>
      </c>
      <c r="I206" s="50"/>
      <c r="J206" s="51" t="str">
        <f t="shared" si="7"/>
        <v/>
      </c>
    </row>
    <row r="207" spans="1:10" ht="30">
      <c r="A207" s="18">
        <f>MAX($A$140:A206)+1</f>
        <v>60</v>
      </c>
      <c r="B207" s="18" t="s">
        <v>79</v>
      </c>
      <c r="C207" s="48" t="s">
        <v>80</v>
      </c>
      <c r="D207" s="18" t="s">
        <v>68</v>
      </c>
      <c r="E207" s="29" t="s">
        <v>612</v>
      </c>
      <c r="F207" s="29" t="s">
        <v>612</v>
      </c>
      <c r="G207" s="29" t="s">
        <v>612</v>
      </c>
      <c r="H207" s="24" t="s">
        <v>613</v>
      </c>
      <c r="I207" s="50"/>
      <c r="J207" s="51" t="str">
        <f t="shared" si="7"/>
        <v/>
      </c>
    </row>
    <row r="208" spans="1:10" ht="30">
      <c r="A208" s="18">
        <f>MAX($A$140:A207)+1</f>
        <v>61</v>
      </c>
      <c r="B208" s="18" t="s">
        <v>81</v>
      </c>
      <c r="C208" s="48" t="s">
        <v>82</v>
      </c>
      <c r="D208" s="18" t="s">
        <v>68</v>
      </c>
      <c r="E208" s="29" t="s">
        <v>612</v>
      </c>
      <c r="F208" s="29" t="s">
        <v>612</v>
      </c>
      <c r="G208" s="29" t="s">
        <v>612</v>
      </c>
      <c r="H208" s="24" t="s">
        <v>613</v>
      </c>
      <c r="I208" s="50"/>
      <c r="J208" s="51" t="str">
        <f t="shared" si="7"/>
        <v/>
      </c>
    </row>
    <row r="209" spans="1:10">
      <c r="A209" s="18">
        <f>MAX($A$140:A208)+1</f>
        <v>62</v>
      </c>
      <c r="B209" s="18" t="s">
        <v>83</v>
      </c>
      <c r="C209" s="48" t="s">
        <v>84</v>
      </c>
      <c r="D209" s="18" t="s">
        <v>68</v>
      </c>
      <c r="E209" s="29" t="s">
        <v>612</v>
      </c>
      <c r="F209" s="29" t="s">
        <v>612</v>
      </c>
      <c r="G209" s="29" t="s">
        <v>612</v>
      </c>
      <c r="H209" s="24" t="s">
        <v>613</v>
      </c>
      <c r="I209" s="50"/>
      <c r="J209" s="51" t="str">
        <f t="shared" si="7"/>
        <v/>
      </c>
    </row>
    <row r="210" spans="1:10">
      <c r="A210" s="18">
        <f>MAX($A$140:A209)+1</f>
        <v>63</v>
      </c>
      <c r="B210" s="18" t="s">
        <v>85</v>
      </c>
      <c r="C210" s="48" t="s">
        <v>86</v>
      </c>
      <c r="D210" s="18" t="s">
        <v>87</v>
      </c>
      <c r="E210" s="29">
        <v>164.81</v>
      </c>
      <c r="F210" s="29">
        <v>151.08000000000001</v>
      </c>
      <c r="G210" s="29">
        <v>137.34</v>
      </c>
      <c r="H210" s="24" t="s">
        <v>614</v>
      </c>
      <c r="I210" s="50"/>
      <c r="J210" s="51" t="str">
        <f t="shared" si="7"/>
        <v/>
      </c>
    </row>
    <row r="211" spans="1:10" ht="30">
      <c r="A211" s="18">
        <f>MAX($A$140:A210)+1</f>
        <v>64</v>
      </c>
      <c r="B211" s="18" t="s">
        <v>88</v>
      </c>
      <c r="C211" s="48" t="s">
        <v>89</v>
      </c>
      <c r="D211" s="18" t="s">
        <v>87</v>
      </c>
      <c r="E211" s="29">
        <v>166.78</v>
      </c>
      <c r="F211" s="29">
        <v>152.88</v>
      </c>
      <c r="G211" s="29">
        <v>138.97999999999999</v>
      </c>
      <c r="H211" s="24" t="s">
        <v>614</v>
      </c>
      <c r="I211" s="50"/>
      <c r="J211" s="51" t="str">
        <f t="shared" si="7"/>
        <v/>
      </c>
    </row>
    <row r="212" spans="1:10" ht="30">
      <c r="A212" s="18">
        <f>MAX($A$140:A211)+1</f>
        <v>65</v>
      </c>
      <c r="B212" s="18" t="s">
        <v>90</v>
      </c>
      <c r="C212" s="48" t="s">
        <v>91</v>
      </c>
      <c r="D212" s="18" t="s">
        <v>87</v>
      </c>
      <c r="E212" s="29">
        <v>133.04</v>
      </c>
      <c r="F212" s="29">
        <v>121.95</v>
      </c>
      <c r="G212" s="29">
        <v>110.86</v>
      </c>
      <c r="H212" s="24" t="s">
        <v>614</v>
      </c>
      <c r="I212" s="50"/>
      <c r="J212" s="51" t="str">
        <f t="shared" si="7"/>
        <v/>
      </c>
    </row>
    <row r="213" spans="1:10" ht="30">
      <c r="A213" s="18">
        <f>MAX($A$140:A212)+1</f>
        <v>66</v>
      </c>
      <c r="B213" s="18" t="s">
        <v>92</v>
      </c>
      <c r="C213" s="48" t="s">
        <v>93</v>
      </c>
      <c r="D213" s="18" t="s">
        <v>87</v>
      </c>
      <c r="E213" s="29">
        <v>231.26</v>
      </c>
      <c r="F213" s="29">
        <v>211.99</v>
      </c>
      <c r="G213" s="29">
        <v>192.72</v>
      </c>
      <c r="H213" s="24" t="s">
        <v>614</v>
      </c>
      <c r="I213" s="50"/>
      <c r="J213" s="51" t="str">
        <f t="shared" si="7"/>
        <v/>
      </c>
    </row>
    <row r="214" spans="1:10">
      <c r="A214" s="18">
        <f>MAX($A$140:A213)+1</f>
        <v>67</v>
      </c>
      <c r="B214" s="18" t="s">
        <v>94</v>
      </c>
      <c r="C214" s="48" t="s">
        <v>95</v>
      </c>
      <c r="D214" s="18" t="s">
        <v>68</v>
      </c>
      <c r="E214" s="29" t="s">
        <v>612</v>
      </c>
      <c r="F214" s="29" t="s">
        <v>612</v>
      </c>
      <c r="G214" s="29" t="s">
        <v>612</v>
      </c>
      <c r="H214" s="24" t="s">
        <v>613</v>
      </c>
      <c r="I214" s="50"/>
      <c r="J214" s="51" t="str">
        <f t="shared" si="7"/>
        <v/>
      </c>
    </row>
    <row r="215" spans="1:10" ht="31.5" customHeight="1">
      <c r="A215" s="18">
        <f>MAX($A$140:A214)+1</f>
        <v>68</v>
      </c>
      <c r="B215" s="18" t="s">
        <v>96</v>
      </c>
      <c r="C215" s="48" t="s">
        <v>97</v>
      </c>
      <c r="D215" s="18" t="s">
        <v>68</v>
      </c>
      <c r="E215" s="29">
        <v>143.94</v>
      </c>
      <c r="F215" s="29">
        <v>131.94999999999999</v>
      </c>
      <c r="G215" s="29">
        <v>119.95</v>
      </c>
      <c r="H215" s="24" t="s">
        <v>614</v>
      </c>
      <c r="I215" s="50"/>
      <c r="J215" s="51" t="str">
        <f t="shared" si="7"/>
        <v/>
      </c>
    </row>
    <row r="216" spans="1:10">
      <c r="A216" s="18">
        <f>MAX($A$140:A215)+1</f>
        <v>69</v>
      </c>
      <c r="B216" s="18" t="s">
        <v>98</v>
      </c>
      <c r="C216" s="48" t="s">
        <v>99</v>
      </c>
      <c r="D216" s="18" t="s">
        <v>68</v>
      </c>
      <c r="E216" s="29" t="s">
        <v>612</v>
      </c>
      <c r="F216" s="29" t="s">
        <v>612</v>
      </c>
      <c r="G216" s="29" t="s">
        <v>612</v>
      </c>
      <c r="H216" s="24" t="s">
        <v>613</v>
      </c>
      <c r="I216" s="50"/>
      <c r="J216" s="51" t="str">
        <f t="shared" si="7"/>
        <v/>
      </c>
    </row>
    <row r="217" spans="1:10" ht="45" customHeight="1">
      <c r="A217" s="18">
        <f>MAX($A$140:A216)+1</f>
        <v>70</v>
      </c>
      <c r="B217" s="18" t="s">
        <v>100</v>
      </c>
      <c r="C217" s="48" t="s">
        <v>101</v>
      </c>
      <c r="D217" s="18" t="s">
        <v>68</v>
      </c>
      <c r="E217" s="29">
        <v>155.13</v>
      </c>
      <c r="F217" s="29">
        <v>142.19999999999999</v>
      </c>
      <c r="G217" s="29">
        <v>129.27000000000001</v>
      </c>
      <c r="H217" s="24" t="s">
        <v>615</v>
      </c>
      <c r="I217" s="50"/>
      <c r="J217" s="51" t="str">
        <f t="shared" si="7"/>
        <v/>
      </c>
    </row>
    <row r="218" spans="1:10" ht="45">
      <c r="A218" s="18">
        <f>MAX($A$140:A217)+1</f>
        <v>71</v>
      </c>
      <c r="B218" s="18" t="s">
        <v>102</v>
      </c>
      <c r="C218" s="48" t="s">
        <v>103</v>
      </c>
      <c r="D218" s="18" t="s">
        <v>68</v>
      </c>
      <c r="E218" s="29" t="s">
        <v>612</v>
      </c>
      <c r="F218" s="29" t="s">
        <v>612</v>
      </c>
      <c r="G218" s="29" t="s">
        <v>612</v>
      </c>
      <c r="H218" s="24" t="s">
        <v>613</v>
      </c>
      <c r="I218" s="50"/>
      <c r="J218" s="51" t="str">
        <f t="shared" si="7"/>
        <v/>
      </c>
    </row>
    <row r="219" spans="1:10" ht="30">
      <c r="A219" s="18">
        <f>MAX($A$140:A218)+1</f>
        <v>72</v>
      </c>
      <c r="B219" s="18" t="s">
        <v>104</v>
      </c>
      <c r="C219" s="48" t="s">
        <v>105</v>
      </c>
      <c r="D219" s="18" t="s">
        <v>68</v>
      </c>
      <c r="E219" s="29">
        <v>162.76</v>
      </c>
      <c r="F219" s="29">
        <v>149.19</v>
      </c>
      <c r="G219" s="29">
        <v>135.63</v>
      </c>
      <c r="H219" s="24" t="s">
        <v>614</v>
      </c>
      <c r="I219" s="50"/>
      <c r="J219" s="51" t="str">
        <f t="shared" si="7"/>
        <v/>
      </c>
    </row>
    <row r="220" spans="1:10">
      <c r="A220" s="18">
        <f>MAX($A$140:A219)+1</f>
        <v>73</v>
      </c>
      <c r="B220" s="18" t="s">
        <v>504</v>
      </c>
      <c r="C220" s="48" t="s">
        <v>522</v>
      </c>
      <c r="D220" s="18" t="s">
        <v>68</v>
      </c>
      <c r="E220" s="29">
        <v>155.44</v>
      </c>
      <c r="F220" s="29">
        <v>142.47999999999999</v>
      </c>
      <c r="G220" s="29">
        <v>129.53</v>
      </c>
      <c r="H220" s="24" t="s">
        <v>614</v>
      </c>
      <c r="I220" s="50"/>
      <c r="J220" s="51" t="str">
        <f t="shared" si="7"/>
        <v/>
      </c>
    </row>
    <row r="221" spans="1:10" ht="30">
      <c r="A221" s="18">
        <f>MAX($A$140:A220)+1</f>
        <v>74</v>
      </c>
      <c r="B221" s="18" t="s">
        <v>106</v>
      </c>
      <c r="C221" s="48" t="s">
        <v>107</v>
      </c>
      <c r="D221" s="18" t="s">
        <v>68</v>
      </c>
      <c r="E221" s="29">
        <v>130.56</v>
      </c>
      <c r="F221" s="29">
        <v>119.68</v>
      </c>
      <c r="G221" s="29">
        <v>108.8</v>
      </c>
      <c r="H221" s="24" t="s">
        <v>614</v>
      </c>
      <c r="I221" s="50"/>
      <c r="J221" s="51" t="str">
        <f t="shared" si="7"/>
        <v/>
      </c>
    </row>
    <row r="222" spans="1:10" ht="15" customHeight="1">
      <c r="A222" s="18">
        <f>MAX($A$140:A221)+1</f>
        <v>75</v>
      </c>
      <c r="B222" s="18" t="s">
        <v>108</v>
      </c>
      <c r="C222" s="48" t="s">
        <v>109</v>
      </c>
      <c r="D222" s="18" t="s">
        <v>68</v>
      </c>
      <c r="E222" s="29">
        <v>152.65</v>
      </c>
      <c r="F222" s="29">
        <v>139.91999999999999</v>
      </c>
      <c r="G222" s="29">
        <v>127.2</v>
      </c>
      <c r="H222" s="24" t="s">
        <v>614</v>
      </c>
      <c r="I222" s="50"/>
      <c r="J222" s="51" t="str">
        <f t="shared" si="7"/>
        <v/>
      </c>
    </row>
    <row r="223" spans="1:10" ht="30">
      <c r="A223" s="18">
        <f>MAX($A$140:A222)+1</f>
        <v>76</v>
      </c>
      <c r="B223" s="18" t="s">
        <v>110</v>
      </c>
      <c r="C223" s="48" t="s">
        <v>111</v>
      </c>
      <c r="D223" s="18" t="s">
        <v>68</v>
      </c>
      <c r="E223" s="29">
        <v>122.35</v>
      </c>
      <c r="F223" s="29">
        <v>112.16</v>
      </c>
      <c r="G223" s="29">
        <v>101.96</v>
      </c>
      <c r="H223" s="24" t="s">
        <v>615</v>
      </c>
      <c r="I223" s="50"/>
      <c r="J223" s="51" t="str">
        <f t="shared" si="7"/>
        <v/>
      </c>
    </row>
    <row r="224" spans="1:10">
      <c r="A224" s="18">
        <f>MAX($A$140:A223)+1</f>
        <v>77</v>
      </c>
      <c r="B224" s="18" t="s">
        <v>502</v>
      </c>
      <c r="C224" s="48" t="s">
        <v>523</v>
      </c>
      <c r="D224" s="18" t="s">
        <v>68</v>
      </c>
      <c r="E224" s="29">
        <v>158.85</v>
      </c>
      <c r="F224" s="29">
        <v>145.61000000000001</v>
      </c>
      <c r="G224" s="29">
        <v>132.38</v>
      </c>
      <c r="H224" s="24" t="s">
        <v>614</v>
      </c>
      <c r="I224" s="50"/>
      <c r="J224" s="51" t="str">
        <f t="shared" si="7"/>
        <v/>
      </c>
    </row>
    <row r="225" spans="1:10">
      <c r="A225" s="18">
        <f>MAX($A$140:A224)+1</f>
        <v>78</v>
      </c>
      <c r="B225" s="18" t="s">
        <v>503</v>
      </c>
      <c r="C225" s="48" t="s">
        <v>524</v>
      </c>
      <c r="D225" s="18" t="s">
        <v>68</v>
      </c>
      <c r="E225" s="29">
        <v>134.52000000000001</v>
      </c>
      <c r="F225" s="29">
        <v>123.31</v>
      </c>
      <c r="G225" s="29">
        <v>112.1</v>
      </c>
      <c r="H225" s="24" t="s">
        <v>614</v>
      </c>
      <c r="I225" s="50"/>
      <c r="J225" s="51" t="str">
        <f t="shared" si="7"/>
        <v/>
      </c>
    </row>
    <row r="226" spans="1:10">
      <c r="A226" s="18">
        <f>MAX($A$140:A225)+1</f>
        <v>79</v>
      </c>
      <c r="B226" s="18" t="s">
        <v>112</v>
      </c>
      <c r="C226" s="48" t="s">
        <v>113</v>
      </c>
      <c r="D226" s="18" t="s">
        <v>68</v>
      </c>
      <c r="E226" s="29">
        <v>137.66</v>
      </c>
      <c r="F226" s="29">
        <v>126.19</v>
      </c>
      <c r="G226" s="29">
        <v>114.72</v>
      </c>
      <c r="H226" s="24" t="s">
        <v>614</v>
      </c>
      <c r="I226" s="50"/>
      <c r="J226" s="51" t="str">
        <f t="shared" si="7"/>
        <v/>
      </c>
    </row>
    <row r="227" spans="1:10">
      <c r="A227" s="18">
        <f>MAX($A$140:A226)+1</f>
        <v>80</v>
      </c>
      <c r="B227" s="18" t="s">
        <v>114</v>
      </c>
      <c r="C227" s="48" t="s">
        <v>115</v>
      </c>
      <c r="D227" s="18" t="s">
        <v>68</v>
      </c>
      <c r="E227" s="29" t="s">
        <v>612</v>
      </c>
      <c r="F227" s="29" t="s">
        <v>612</v>
      </c>
      <c r="G227" s="29" t="s">
        <v>612</v>
      </c>
      <c r="H227" s="24" t="s">
        <v>613</v>
      </c>
      <c r="I227" s="50"/>
      <c r="J227" s="51" t="str">
        <f t="shared" si="7"/>
        <v/>
      </c>
    </row>
    <row r="228" spans="1:10">
      <c r="A228" s="18">
        <f>MAX($A$140:A227)+1</f>
        <v>81</v>
      </c>
      <c r="B228" s="18" t="s">
        <v>116</v>
      </c>
      <c r="C228" s="48" t="s">
        <v>117</v>
      </c>
      <c r="D228" s="18" t="s">
        <v>68</v>
      </c>
      <c r="E228" s="29" t="s">
        <v>612</v>
      </c>
      <c r="F228" s="29" t="s">
        <v>612</v>
      </c>
      <c r="G228" s="29" t="s">
        <v>612</v>
      </c>
      <c r="H228" s="24" t="s">
        <v>613</v>
      </c>
      <c r="I228" s="50"/>
      <c r="J228" s="51" t="str">
        <f t="shared" si="7"/>
        <v/>
      </c>
    </row>
    <row r="229" spans="1:10" ht="30">
      <c r="A229" s="18">
        <f>MAX($A$140:A228)+1</f>
        <v>82</v>
      </c>
      <c r="B229" s="18" t="s">
        <v>118</v>
      </c>
      <c r="C229" s="48" t="s">
        <v>119</v>
      </c>
      <c r="D229" s="18" t="s">
        <v>68</v>
      </c>
      <c r="E229" s="29" t="s">
        <v>612</v>
      </c>
      <c r="F229" s="29" t="s">
        <v>612</v>
      </c>
      <c r="G229" s="29" t="s">
        <v>612</v>
      </c>
      <c r="H229" s="24" t="s">
        <v>613</v>
      </c>
      <c r="I229" s="50"/>
      <c r="J229" s="51" t="str">
        <f t="shared" si="7"/>
        <v/>
      </c>
    </row>
    <row r="230" spans="1:10">
      <c r="A230" s="18">
        <f>MAX($A$140:A229)+1</f>
        <v>83</v>
      </c>
      <c r="B230" s="18" t="s">
        <v>120</v>
      </c>
      <c r="C230" s="48" t="s">
        <v>121</v>
      </c>
      <c r="D230" s="18" t="s">
        <v>68</v>
      </c>
      <c r="E230" s="29">
        <v>162.74</v>
      </c>
      <c r="F230" s="29">
        <v>149.18</v>
      </c>
      <c r="G230" s="29">
        <v>135.62</v>
      </c>
      <c r="H230" s="24" t="s">
        <v>614</v>
      </c>
      <c r="I230" s="50"/>
      <c r="J230" s="51" t="str">
        <f t="shared" si="7"/>
        <v/>
      </c>
    </row>
    <row r="231" spans="1:10">
      <c r="A231" s="18">
        <f>MAX($A$140:A230)+1</f>
        <v>84</v>
      </c>
      <c r="B231" s="18" t="s">
        <v>122</v>
      </c>
      <c r="C231" s="48" t="s">
        <v>123</v>
      </c>
      <c r="D231" s="18" t="s">
        <v>68</v>
      </c>
      <c r="E231" s="29" t="s">
        <v>612</v>
      </c>
      <c r="F231" s="29" t="s">
        <v>612</v>
      </c>
      <c r="G231" s="29" t="s">
        <v>612</v>
      </c>
      <c r="H231" s="24" t="s">
        <v>613</v>
      </c>
      <c r="I231" s="50"/>
      <c r="J231" s="51" t="str">
        <f t="shared" si="7"/>
        <v/>
      </c>
    </row>
    <row r="232" spans="1:10" ht="30">
      <c r="A232" s="18">
        <f>MAX($A$140:A231)+1</f>
        <v>85</v>
      </c>
      <c r="B232" s="18" t="s">
        <v>329</v>
      </c>
      <c r="C232" s="48" t="s">
        <v>333</v>
      </c>
      <c r="D232" s="18" t="s">
        <v>68</v>
      </c>
      <c r="E232" s="29" t="s">
        <v>612</v>
      </c>
      <c r="F232" s="29" t="s">
        <v>612</v>
      </c>
      <c r="G232" s="29" t="s">
        <v>612</v>
      </c>
      <c r="H232" s="24" t="s">
        <v>613</v>
      </c>
      <c r="I232" s="50"/>
      <c r="J232" s="51" t="str">
        <f t="shared" si="7"/>
        <v/>
      </c>
    </row>
    <row r="233" spans="1:10" ht="30">
      <c r="A233" s="18">
        <f>MAX($A$140:A232)+1</f>
        <v>86</v>
      </c>
      <c r="B233" s="18" t="s">
        <v>124</v>
      </c>
      <c r="C233" s="48" t="s">
        <v>125</v>
      </c>
      <c r="D233" s="18" t="s">
        <v>68</v>
      </c>
      <c r="E233" s="29">
        <v>167.43</v>
      </c>
      <c r="F233" s="29">
        <v>153.47999999999999</v>
      </c>
      <c r="G233" s="29">
        <v>139.53</v>
      </c>
      <c r="H233" s="24" t="s">
        <v>614</v>
      </c>
      <c r="I233" s="50"/>
      <c r="J233" s="51" t="str">
        <f t="shared" si="7"/>
        <v/>
      </c>
    </row>
    <row r="234" spans="1:10" ht="30">
      <c r="A234" s="18">
        <f>MAX($A$140:A233)+1</f>
        <v>87</v>
      </c>
      <c r="B234" s="18" t="s">
        <v>330</v>
      </c>
      <c r="C234" s="48" t="s">
        <v>332</v>
      </c>
      <c r="D234" s="18" t="s">
        <v>68</v>
      </c>
      <c r="E234" s="29">
        <v>201.94</v>
      </c>
      <c r="F234" s="29">
        <v>185.11</v>
      </c>
      <c r="G234" s="29">
        <v>168.28</v>
      </c>
      <c r="H234" s="24" t="s">
        <v>614</v>
      </c>
      <c r="I234" s="50"/>
      <c r="J234" s="51" t="str">
        <f t="shared" si="7"/>
        <v/>
      </c>
    </row>
    <row r="235" spans="1:10" ht="30">
      <c r="A235" s="18">
        <f>MAX($A$140:A234)+1</f>
        <v>88</v>
      </c>
      <c r="B235" s="18" t="s">
        <v>126</v>
      </c>
      <c r="C235" s="48" t="s">
        <v>127</v>
      </c>
      <c r="D235" s="18" t="s">
        <v>68</v>
      </c>
      <c r="E235" s="29">
        <v>195.19</v>
      </c>
      <c r="F235" s="29">
        <v>178.93</v>
      </c>
      <c r="G235" s="29">
        <v>162.66</v>
      </c>
      <c r="H235" s="24" t="s">
        <v>614</v>
      </c>
      <c r="I235" s="50"/>
      <c r="J235" s="51" t="str">
        <f t="shared" si="7"/>
        <v/>
      </c>
    </row>
    <row r="236" spans="1:10" ht="60">
      <c r="A236" s="18">
        <f>MAX($A$140:A235)+1</f>
        <v>89</v>
      </c>
      <c r="B236" s="18" t="s">
        <v>128</v>
      </c>
      <c r="C236" s="48" t="s">
        <v>454</v>
      </c>
      <c r="D236" s="18" t="s">
        <v>68</v>
      </c>
      <c r="E236" s="29" t="s">
        <v>612</v>
      </c>
      <c r="F236" s="29" t="s">
        <v>612</v>
      </c>
      <c r="G236" s="29" t="s">
        <v>612</v>
      </c>
      <c r="H236" s="24" t="s">
        <v>613</v>
      </c>
      <c r="I236" s="50"/>
      <c r="J236" s="51" t="str">
        <f t="shared" si="7"/>
        <v/>
      </c>
    </row>
    <row r="237" spans="1:10" ht="45" customHeight="1">
      <c r="A237" s="18">
        <f>MAX($A$140:A236)+1</f>
        <v>90</v>
      </c>
      <c r="B237" s="18" t="s">
        <v>129</v>
      </c>
      <c r="C237" s="48" t="s">
        <v>130</v>
      </c>
      <c r="D237" s="18" t="s">
        <v>68</v>
      </c>
      <c r="E237" s="29">
        <v>197.04</v>
      </c>
      <c r="F237" s="29">
        <v>180.62</v>
      </c>
      <c r="G237" s="29">
        <v>164.2</v>
      </c>
      <c r="H237" s="24" t="s">
        <v>614</v>
      </c>
      <c r="I237" s="50"/>
      <c r="J237" s="51" t="str">
        <f t="shared" si="7"/>
        <v/>
      </c>
    </row>
    <row r="238" spans="1:10" ht="46.5" customHeight="1">
      <c r="A238" s="18">
        <f>MAX($A$140:A237)+1</f>
        <v>91</v>
      </c>
      <c r="B238" s="18" t="s">
        <v>501</v>
      </c>
      <c r="C238" s="48" t="s">
        <v>548</v>
      </c>
      <c r="D238" s="18" t="s">
        <v>68</v>
      </c>
      <c r="E238" s="29">
        <v>207.55</v>
      </c>
      <c r="F238" s="29">
        <v>190.26</v>
      </c>
      <c r="G238" s="29">
        <v>172.96</v>
      </c>
      <c r="H238" s="24" t="s">
        <v>614</v>
      </c>
      <c r="I238" s="50"/>
      <c r="J238" s="51" t="str">
        <f t="shared" si="7"/>
        <v/>
      </c>
    </row>
    <row r="239" spans="1:10">
      <c r="A239" s="18">
        <f>MAX($A$140:A238)+1</f>
        <v>92</v>
      </c>
      <c r="B239" s="18" t="s">
        <v>131</v>
      </c>
      <c r="C239" s="48" t="s">
        <v>455</v>
      </c>
      <c r="D239" s="18" t="s">
        <v>68</v>
      </c>
      <c r="E239" s="29" t="s">
        <v>612</v>
      </c>
      <c r="F239" s="29" t="s">
        <v>612</v>
      </c>
      <c r="G239" s="29" t="s">
        <v>612</v>
      </c>
      <c r="H239" s="24" t="s">
        <v>613</v>
      </c>
      <c r="I239" s="50"/>
      <c r="J239" s="51" t="str">
        <f t="shared" si="7"/>
        <v/>
      </c>
    </row>
    <row r="240" spans="1:10" ht="45">
      <c r="A240" s="18">
        <f>MAX($A$140:A239)+1</f>
        <v>93</v>
      </c>
      <c r="B240" s="18" t="s">
        <v>132</v>
      </c>
      <c r="C240" s="48" t="s">
        <v>456</v>
      </c>
      <c r="D240" s="18" t="s">
        <v>68</v>
      </c>
      <c r="E240" s="29">
        <v>170.71</v>
      </c>
      <c r="F240" s="29">
        <v>156.49</v>
      </c>
      <c r="G240" s="29">
        <v>142.26</v>
      </c>
      <c r="H240" s="24" t="s">
        <v>614</v>
      </c>
      <c r="I240" s="50"/>
      <c r="J240" s="51" t="str">
        <f t="shared" si="7"/>
        <v/>
      </c>
    </row>
    <row r="241" spans="1:10" ht="30">
      <c r="A241" s="18">
        <f>MAX($A$140:A240)+1</f>
        <v>94</v>
      </c>
      <c r="B241" s="18" t="s">
        <v>133</v>
      </c>
      <c r="C241" s="48" t="s">
        <v>457</v>
      </c>
      <c r="D241" s="18" t="s">
        <v>68</v>
      </c>
      <c r="E241" s="29" t="s">
        <v>612</v>
      </c>
      <c r="F241" s="29" t="s">
        <v>612</v>
      </c>
      <c r="G241" s="29" t="s">
        <v>612</v>
      </c>
      <c r="H241" s="24" t="s">
        <v>613</v>
      </c>
      <c r="I241" s="50"/>
      <c r="J241" s="51" t="str">
        <f t="shared" si="7"/>
        <v/>
      </c>
    </row>
    <row r="242" spans="1:10" ht="15" customHeight="1">
      <c r="A242" s="18">
        <f>MAX($A$140:A241)+1</f>
        <v>95</v>
      </c>
      <c r="B242" s="18" t="s">
        <v>134</v>
      </c>
      <c r="C242" s="48" t="s">
        <v>458</v>
      </c>
      <c r="D242" s="18" t="s">
        <v>68</v>
      </c>
      <c r="E242" s="29">
        <v>256.75</v>
      </c>
      <c r="F242" s="29">
        <v>235.35</v>
      </c>
      <c r="G242" s="29">
        <v>213.96</v>
      </c>
      <c r="H242" s="24" t="s">
        <v>614</v>
      </c>
      <c r="I242" s="50"/>
      <c r="J242" s="51" t="str">
        <f t="shared" si="7"/>
        <v/>
      </c>
    </row>
    <row r="243" spans="1:10">
      <c r="A243" s="18">
        <f>MAX($A$140:A242)+1</f>
        <v>96</v>
      </c>
      <c r="B243" s="18" t="s">
        <v>135</v>
      </c>
      <c r="C243" s="48" t="s">
        <v>136</v>
      </c>
      <c r="D243" s="18" t="s">
        <v>68</v>
      </c>
      <c r="E243" s="29">
        <v>195.37</v>
      </c>
      <c r="F243" s="29">
        <v>179.09</v>
      </c>
      <c r="G243" s="29">
        <v>162.81</v>
      </c>
      <c r="H243" s="24" t="s">
        <v>614</v>
      </c>
      <c r="I243" s="50"/>
      <c r="J243" s="51" t="str">
        <f t="shared" si="7"/>
        <v/>
      </c>
    </row>
    <row r="244" spans="1:10">
      <c r="A244" s="7"/>
      <c r="B244" s="9"/>
      <c r="C244" s="47" t="s">
        <v>137</v>
      </c>
      <c r="D244" s="8"/>
      <c r="E244" s="8"/>
      <c r="F244" s="8"/>
      <c r="G244" s="8"/>
      <c r="H244" s="27" t="s">
        <v>7</v>
      </c>
      <c r="I244" s="11"/>
      <c r="J244" s="10"/>
    </row>
    <row r="245" spans="1:10">
      <c r="A245" s="18">
        <f>MAX($A$140:A244)+1</f>
        <v>97</v>
      </c>
      <c r="B245" s="18" t="s">
        <v>138</v>
      </c>
      <c r="C245" s="48" t="s">
        <v>139</v>
      </c>
      <c r="D245" s="18" t="s">
        <v>71</v>
      </c>
      <c r="E245" s="29">
        <v>149.07</v>
      </c>
      <c r="F245" s="29">
        <v>136.65</v>
      </c>
      <c r="G245" s="29">
        <v>124.23</v>
      </c>
      <c r="H245" s="24" t="s">
        <v>615</v>
      </c>
      <c r="I245" s="50"/>
      <c r="J245" s="51" t="str">
        <f t="shared" ref="J245:J285" si="8">IF(I245&lt;1,"",IF($I$136="A",I245*G245,IF($I$136="B",I245*F245,I245*E245)))</f>
        <v/>
      </c>
    </row>
    <row r="246" spans="1:10">
      <c r="A246" s="18">
        <f>MAX($A$140:A245)+1</f>
        <v>98</v>
      </c>
      <c r="B246" s="18" t="s">
        <v>140</v>
      </c>
      <c r="C246" s="48" t="s">
        <v>141</v>
      </c>
      <c r="D246" s="18" t="s">
        <v>68</v>
      </c>
      <c r="E246" s="29">
        <v>189.66</v>
      </c>
      <c r="F246" s="29">
        <v>173.85</v>
      </c>
      <c r="G246" s="29">
        <v>158.05000000000001</v>
      </c>
      <c r="H246" s="24" t="s">
        <v>614</v>
      </c>
      <c r="I246" s="50"/>
      <c r="J246" s="51" t="str">
        <f t="shared" si="8"/>
        <v/>
      </c>
    </row>
    <row r="247" spans="1:10">
      <c r="A247" s="18">
        <f>MAX($A$140:A246)+1</f>
        <v>99</v>
      </c>
      <c r="B247" s="18" t="s">
        <v>142</v>
      </c>
      <c r="C247" s="48" t="s">
        <v>143</v>
      </c>
      <c r="D247" s="18" t="s">
        <v>68</v>
      </c>
      <c r="E247" s="29">
        <v>181.72</v>
      </c>
      <c r="F247" s="29">
        <v>166.57</v>
      </c>
      <c r="G247" s="29">
        <v>151.43</v>
      </c>
      <c r="H247" s="24" t="s">
        <v>614</v>
      </c>
      <c r="I247" s="50"/>
      <c r="J247" s="51" t="str">
        <f t="shared" si="8"/>
        <v/>
      </c>
    </row>
    <row r="248" spans="1:10">
      <c r="A248" s="18">
        <f>MAX($A$140:A247)+1</f>
        <v>100</v>
      </c>
      <c r="B248" s="18" t="s">
        <v>479</v>
      </c>
      <c r="C248" s="48" t="s">
        <v>525</v>
      </c>
      <c r="D248" s="18" t="s">
        <v>68</v>
      </c>
      <c r="E248" s="29" t="s">
        <v>612</v>
      </c>
      <c r="F248" s="29" t="s">
        <v>612</v>
      </c>
      <c r="G248" s="29" t="s">
        <v>612</v>
      </c>
      <c r="H248" s="24" t="s">
        <v>613</v>
      </c>
      <c r="I248" s="50"/>
      <c r="J248" s="51" t="str">
        <f t="shared" si="8"/>
        <v/>
      </c>
    </row>
    <row r="249" spans="1:10" ht="15" customHeight="1">
      <c r="A249" s="18">
        <f>MAX($A$140:A248)+1</f>
        <v>101</v>
      </c>
      <c r="B249" s="18" t="s">
        <v>144</v>
      </c>
      <c r="C249" s="48" t="s">
        <v>145</v>
      </c>
      <c r="D249" s="18" t="s">
        <v>68</v>
      </c>
      <c r="E249" s="29" t="s">
        <v>612</v>
      </c>
      <c r="F249" s="29" t="s">
        <v>612</v>
      </c>
      <c r="G249" s="29" t="s">
        <v>612</v>
      </c>
      <c r="H249" s="24" t="s">
        <v>613</v>
      </c>
      <c r="I249" s="50"/>
      <c r="J249" s="51" t="str">
        <f t="shared" si="8"/>
        <v/>
      </c>
    </row>
    <row r="250" spans="1:10">
      <c r="A250" s="18">
        <f>MAX($A$140:A249)+1</f>
        <v>102</v>
      </c>
      <c r="B250" s="18" t="s">
        <v>146</v>
      </c>
      <c r="C250" s="48" t="s">
        <v>147</v>
      </c>
      <c r="D250" s="18" t="s">
        <v>68</v>
      </c>
      <c r="E250" s="29" t="s">
        <v>612</v>
      </c>
      <c r="F250" s="29" t="s">
        <v>612</v>
      </c>
      <c r="G250" s="29" t="s">
        <v>612</v>
      </c>
      <c r="H250" s="24" t="s">
        <v>613</v>
      </c>
      <c r="I250" s="50"/>
      <c r="J250" s="51" t="str">
        <f t="shared" si="8"/>
        <v/>
      </c>
    </row>
    <row r="251" spans="1:10">
      <c r="A251" s="18">
        <f>MAX($A$140:A250)+1</f>
        <v>103</v>
      </c>
      <c r="B251" s="18" t="s">
        <v>148</v>
      </c>
      <c r="C251" s="48" t="s">
        <v>149</v>
      </c>
      <c r="D251" s="18" t="s">
        <v>68</v>
      </c>
      <c r="E251" s="29">
        <v>191.65</v>
      </c>
      <c r="F251" s="29">
        <v>175.68</v>
      </c>
      <c r="G251" s="29">
        <v>159.71</v>
      </c>
      <c r="H251" s="24" t="s">
        <v>614</v>
      </c>
      <c r="I251" s="50"/>
      <c r="J251" s="51" t="str">
        <f t="shared" si="8"/>
        <v/>
      </c>
    </row>
    <row r="252" spans="1:10">
      <c r="A252" s="18">
        <f>MAX($A$140:A251)+1</f>
        <v>104</v>
      </c>
      <c r="B252" s="18" t="s">
        <v>150</v>
      </c>
      <c r="C252" s="48" t="s">
        <v>151</v>
      </c>
      <c r="D252" s="18" t="s">
        <v>68</v>
      </c>
      <c r="E252" s="29" t="s">
        <v>612</v>
      </c>
      <c r="F252" s="29" t="s">
        <v>612</v>
      </c>
      <c r="G252" s="29" t="s">
        <v>612</v>
      </c>
      <c r="H252" s="24" t="s">
        <v>613</v>
      </c>
      <c r="I252" s="50"/>
      <c r="J252" s="51" t="str">
        <f t="shared" si="8"/>
        <v/>
      </c>
    </row>
    <row r="253" spans="1:10">
      <c r="A253" s="18">
        <f>MAX($A$140:A252)+1</f>
        <v>105</v>
      </c>
      <c r="B253" s="18" t="s">
        <v>152</v>
      </c>
      <c r="C253" s="48" t="s">
        <v>153</v>
      </c>
      <c r="D253" s="18" t="s">
        <v>68</v>
      </c>
      <c r="E253" s="29" t="s">
        <v>612</v>
      </c>
      <c r="F253" s="29" t="s">
        <v>612</v>
      </c>
      <c r="G253" s="29" t="s">
        <v>612</v>
      </c>
      <c r="H253" s="24" t="s">
        <v>613</v>
      </c>
      <c r="I253" s="50"/>
      <c r="J253" s="51" t="str">
        <f t="shared" si="8"/>
        <v/>
      </c>
    </row>
    <row r="254" spans="1:10" ht="30">
      <c r="A254" s="18">
        <f>MAX($A$140:A253)+1</f>
        <v>106</v>
      </c>
      <c r="B254" s="18" t="s">
        <v>154</v>
      </c>
      <c r="C254" s="48" t="s">
        <v>155</v>
      </c>
      <c r="D254" s="18" t="s">
        <v>68</v>
      </c>
      <c r="E254" s="29" t="s">
        <v>612</v>
      </c>
      <c r="F254" s="29" t="s">
        <v>612</v>
      </c>
      <c r="G254" s="29" t="s">
        <v>612</v>
      </c>
      <c r="H254" s="24" t="s">
        <v>613</v>
      </c>
      <c r="I254" s="50"/>
      <c r="J254" s="51" t="str">
        <f t="shared" si="8"/>
        <v/>
      </c>
    </row>
    <row r="255" spans="1:10">
      <c r="A255" s="18">
        <f>MAX($A$140:A254)+1</f>
        <v>107</v>
      </c>
      <c r="B255" s="18" t="s">
        <v>156</v>
      </c>
      <c r="C255" s="48" t="s">
        <v>526</v>
      </c>
      <c r="D255" s="18" t="s">
        <v>87</v>
      </c>
      <c r="E255" s="29">
        <v>152.71</v>
      </c>
      <c r="F255" s="29">
        <v>139.97999999999999</v>
      </c>
      <c r="G255" s="29">
        <v>127.26</v>
      </c>
      <c r="H255" s="24" t="s">
        <v>615</v>
      </c>
      <c r="I255" s="50"/>
      <c r="J255" s="51" t="str">
        <f t="shared" si="8"/>
        <v/>
      </c>
    </row>
    <row r="256" spans="1:10">
      <c r="A256" s="18">
        <f>MAX($A$140:A255)+1</f>
        <v>108</v>
      </c>
      <c r="B256" s="18" t="s">
        <v>157</v>
      </c>
      <c r="C256" s="48" t="s">
        <v>158</v>
      </c>
      <c r="D256" s="18" t="s">
        <v>68</v>
      </c>
      <c r="E256" s="29">
        <v>244.79</v>
      </c>
      <c r="F256" s="29">
        <v>224.39</v>
      </c>
      <c r="G256" s="29">
        <v>203.99</v>
      </c>
      <c r="H256" s="24" t="s">
        <v>614</v>
      </c>
      <c r="I256" s="50"/>
      <c r="J256" s="51" t="str">
        <f t="shared" si="8"/>
        <v/>
      </c>
    </row>
    <row r="257" spans="1:10">
      <c r="A257" s="18">
        <f>MAX($A$140:A256)+1</f>
        <v>109</v>
      </c>
      <c r="B257" s="18" t="s">
        <v>159</v>
      </c>
      <c r="C257" s="48" t="s">
        <v>160</v>
      </c>
      <c r="D257" s="18" t="s">
        <v>68</v>
      </c>
      <c r="E257" s="29" t="s">
        <v>612</v>
      </c>
      <c r="F257" s="29" t="s">
        <v>612</v>
      </c>
      <c r="G257" s="29" t="s">
        <v>612</v>
      </c>
      <c r="H257" s="24" t="s">
        <v>613</v>
      </c>
      <c r="I257" s="50"/>
      <c r="J257" s="51" t="str">
        <f t="shared" si="8"/>
        <v/>
      </c>
    </row>
    <row r="258" spans="1:10">
      <c r="A258" s="18">
        <f>MAX($A$140:A257)+1</f>
        <v>110</v>
      </c>
      <c r="B258" s="18" t="s">
        <v>161</v>
      </c>
      <c r="C258" s="48" t="s">
        <v>162</v>
      </c>
      <c r="D258" s="18" t="s">
        <v>68</v>
      </c>
      <c r="E258" s="29" t="s">
        <v>612</v>
      </c>
      <c r="F258" s="29" t="s">
        <v>612</v>
      </c>
      <c r="G258" s="29" t="s">
        <v>612</v>
      </c>
      <c r="H258" s="24" t="s">
        <v>613</v>
      </c>
      <c r="I258" s="50"/>
      <c r="J258" s="51" t="str">
        <f t="shared" si="8"/>
        <v/>
      </c>
    </row>
    <row r="259" spans="1:10">
      <c r="A259" s="18">
        <f>MAX($A$140:A258)+1</f>
        <v>111</v>
      </c>
      <c r="B259" s="18" t="s">
        <v>163</v>
      </c>
      <c r="C259" s="48" t="s">
        <v>164</v>
      </c>
      <c r="D259" s="18" t="s">
        <v>68</v>
      </c>
      <c r="E259" s="29">
        <v>244.79</v>
      </c>
      <c r="F259" s="29">
        <v>224.39</v>
      </c>
      <c r="G259" s="29">
        <v>203.99</v>
      </c>
      <c r="H259" s="24" t="s">
        <v>614</v>
      </c>
      <c r="I259" s="50"/>
      <c r="J259" s="51" t="str">
        <f t="shared" si="8"/>
        <v/>
      </c>
    </row>
    <row r="260" spans="1:10">
      <c r="A260" s="18">
        <f>MAX($A$140:A259)+1</f>
        <v>112</v>
      </c>
      <c r="B260" s="18" t="s">
        <v>165</v>
      </c>
      <c r="C260" s="48" t="s">
        <v>166</v>
      </c>
      <c r="D260" s="18" t="s">
        <v>68</v>
      </c>
      <c r="E260" s="29" t="s">
        <v>612</v>
      </c>
      <c r="F260" s="29" t="s">
        <v>612</v>
      </c>
      <c r="G260" s="29" t="s">
        <v>612</v>
      </c>
      <c r="H260" s="24" t="s">
        <v>613</v>
      </c>
      <c r="I260" s="50"/>
      <c r="J260" s="51" t="str">
        <f t="shared" si="8"/>
        <v/>
      </c>
    </row>
    <row r="261" spans="1:10" ht="15" customHeight="1">
      <c r="A261" s="18">
        <f>MAX($A$140:A260)+1</f>
        <v>113</v>
      </c>
      <c r="B261" s="18" t="s">
        <v>299</v>
      </c>
      <c r="C261" s="48" t="s">
        <v>300</v>
      </c>
      <c r="D261" s="18" t="s">
        <v>68</v>
      </c>
      <c r="E261" s="29" t="s">
        <v>612</v>
      </c>
      <c r="F261" s="29" t="s">
        <v>612</v>
      </c>
      <c r="G261" s="29" t="s">
        <v>612</v>
      </c>
      <c r="H261" s="24" t="s">
        <v>613</v>
      </c>
      <c r="I261" s="50"/>
      <c r="J261" s="51" t="str">
        <f t="shared" si="8"/>
        <v/>
      </c>
    </row>
    <row r="262" spans="1:10" ht="15" customHeight="1">
      <c r="A262" s="18">
        <f>MAX($A$140:A261)+1</f>
        <v>114</v>
      </c>
      <c r="B262" s="18" t="s">
        <v>168</v>
      </c>
      <c r="C262" s="48" t="s">
        <v>169</v>
      </c>
      <c r="D262" s="18" t="s">
        <v>68</v>
      </c>
      <c r="E262" s="29" t="s">
        <v>612</v>
      </c>
      <c r="F262" s="29" t="s">
        <v>612</v>
      </c>
      <c r="G262" s="29" t="s">
        <v>612</v>
      </c>
      <c r="H262" s="24" t="s">
        <v>613</v>
      </c>
      <c r="I262" s="50"/>
      <c r="J262" s="51" t="str">
        <f t="shared" si="8"/>
        <v/>
      </c>
    </row>
    <row r="263" spans="1:10">
      <c r="A263" s="18">
        <f>MAX($A$140:A262)+1</f>
        <v>115</v>
      </c>
      <c r="B263" s="18" t="s">
        <v>170</v>
      </c>
      <c r="C263" s="48" t="s">
        <v>171</v>
      </c>
      <c r="D263" s="18" t="s">
        <v>68</v>
      </c>
      <c r="E263" s="29">
        <v>137.63</v>
      </c>
      <c r="F263" s="29">
        <v>126.16</v>
      </c>
      <c r="G263" s="29">
        <v>114.69</v>
      </c>
      <c r="H263" s="24" t="s">
        <v>614</v>
      </c>
      <c r="I263" s="50"/>
      <c r="J263" s="51" t="str">
        <f t="shared" si="8"/>
        <v/>
      </c>
    </row>
    <row r="264" spans="1:10">
      <c r="A264" s="18">
        <f>MAX($A$140:A263)+1</f>
        <v>116</v>
      </c>
      <c r="B264" s="18" t="s">
        <v>438</v>
      </c>
      <c r="C264" s="48" t="s">
        <v>459</v>
      </c>
      <c r="D264" s="18" t="s">
        <v>68</v>
      </c>
      <c r="E264" s="29" t="s">
        <v>612</v>
      </c>
      <c r="F264" s="29" t="s">
        <v>612</v>
      </c>
      <c r="G264" s="29" t="s">
        <v>612</v>
      </c>
      <c r="H264" s="24" t="s">
        <v>613</v>
      </c>
      <c r="I264" s="50"/>
      <c r="J264" s="51" t="str">
        <f t="shared" si="8"/>
        <v/>
      </c>
    </row>
    <row r="265" spans="1:10">
      <c r="A265" s="18">
        <f>MAX($A$140:A264)+1</f>
        <v>117</v>
      </c>
      <c r="B265" s="18" t="s">
        <v>172</v>
      </c>
      <c r="C265" s="48" t="s">
        <v>173</v>
      </c>
      <c r="D265" s="18" t="s">
        <v>68</v>
      </c>
      <c r="E265" s="29" t="s">
        <v>612</v>
      </c>
      <c r="F265" s="29" t="s">
        <v>612</v>
      </c>
      <c r="G265" s="29" t="s">
        <v>612</v>
      </c>
      <c r="H265" s="24" t="s">
        <v>613</v>
      </c>
      <c r="I265" s="50"/>
      <c r="J265" s="51" t="str">
        <f t="shared" si="8"/>
        <v/>
      </c>
    </row>
    <row r="266" spans="1:10">
      <c r="A266" s="18">
        <f>MAX($A$140:A265)+1</f>
        <v>118</v>
      </c>
      <c r="B266" s="18" t="s">
        <v>174</v>
      </c>
      <c r="C266" s="48" t="s">
        <v>175</v>
      </c>
      <c r="D266" s="18" t="s">
        <v>68</v>
      </c>
      <c r="E266" s="29">
        <v>120.92</v>
      </c>
      <c r="F266" s="29">
        <v>110.84</v>
      </c>
      <c r="G266" s="29">
        <v>100.77</v>
      </c>
      <c r="H266" s="24" t="s">
        <v>614</v>
      </c>
      <c r="I266" s="50"/>
      <c r="J266" s="51" t="str">
        <f t="shared" si="8"/>
        <v/>
      </c>
    </row>
    <row r="267" spans="1:10">
      <c r="A267" s="18">
        <f>MAX($A$140:A266)+1</f>
        <v>119</v>
      </c>
      <c r="B267" s="18" t="s">
        <v>176</v>
      </c>
      <c r="C267" s="48" t="s">
        <v>177</v>
      </c>
      <c r="D267" s="18" t="s">
        <v>68</v>
      </c>
      <c r="E267" s="29" t="s">
        <v>612</v>
      </c>
      <c r="F267" s="29" t="s">
        <v>612</v>
      </c>
      <c r="G267" s="29" t="s">
        <v>612</v>
      </c>
      <c r="H267" s="24" t="s">
        <v>613</v>
      </c>
      <c r="I267" s="50"/>
      <c r="J267" s="51" t="str">
        <f t="shared" si="8"/>
        <v/>
      </c>
    </row>
    <row r="268" spans="1:10">
      <c r="A268" s="18">
        <f>MAX($A$140:A267)+1</f>
        <v>120</v>
      </c>
      <c r="B268" s="18" t="s">
        <v>478</v>
      </c>
      <c r="C268" s="48" t="s">
        <v>528</v>
      </c>
      <c r="D268" s="18" t="s">
        <v>68</v>
      </c>
      <c r="E268" s="29">
        <v>158.96</v>
      </c>
      <c r="F268" s="29">
        <v>145.71</v>
      </c>
      <c r="G268" s="29">
        <v>132.47</v>
      </c>
      <c r="H268" s="24" t="s">
        <v>615</v>
      </c>
      <c r="I268" s="50"/>
      <c r="J268" s="51" t="str">
        <f t="shared" si="8"/>
        <v/>
      </c>
    </row>
    <row r="269" spans="1:10">
      <c r="A269" s="18">
        <f>MAX($A$140:A268)+1</f>
        <v>121</v>
      </c>
      <c r="B269" s="18" t="s">
        <v>178</v>
      </c>
      <c r="C269" s="48" t="s">
        <v>179</v>
      </c>
      <c r="D269" s="18" t="s">
        <v>68</v>
      </c>
      <c r="E269" s="29">
        <v>194.51</v>
      </c>
      <c r="F269" s="29">
        <v>178.3</v>
      </c>
      <c r="G269" s="29">
        <v>162.09</v>
      </c>
      <c r="H269" s="24" t="s">
        <v>614</v>
      </c>
      <c r="I269" s="50"/>
      <c r="J269" s="51" t="str">
        <f t="shared" si="8"/>
        <v/>
      </c>
    </row>
    <row r="270" spans="1:10">
      <c r="A270" s="18">
        <f>MAX($A$140:A269)+1</f>
        <v>122</v>
      </c>
      <c r="B270" s="18" t="s">
        <v>180</v>
      </c>
      <c r="C270" s="48" t="s">
        <v>181</v>
      </c>
      <c r="D270" s="18" t="s">
        <v>68</v>
      </c>
      <c r="E270" s="29" t="s">
        <v>612</v>
      </c>
      <c r="F270" s="29" t="s">
        <v>612</v>
      </c>
      <c r="G270" s="29" t="s">
        <v>612</v>
      </c>
      <c r="H270" s="24" t="s">
        <v>613</v>
      </c>
      <c r="I270" s="50"/>
      <c r="J270" s="51" t="str">
        <f t="shared" si="8"/>
        <v/>
      </c>
    </row>
    <row r="271" spans="1:10" ht="30">
      <c r="A271" s="18">
        <f>MAX($A$140:A270)+1</f>
        <v>123</v>
      </c>
      <c r="B271" s="18" t="s">
        <v>182</v>
      </c>
      <c r="C271" s="48" t="s">
        <v>183</v>
      </c>
      <c r="D271" s="18" t="s">
        <v>68</v>
      </c>
      <c r="E271" s="29">
        <v>150.52000000000001</v>
      </c>
      <c r="F271" s="29">
        <v>137.97</v>
      </c>
      <c r="G271" s="29">
        <v>125.43</v>
      </c>
      <c r="H271" s="24" t="s">
        <v>614</v>
      </c>
      <c r="I271" s="50"/>
      <c r="J271" s="51" t="str">
        <f t="shared" si="8"/>
        <v/>
      </c>
    </row>
    <row r="272" spans="1:10">
      <c r="A272" s="18">
        <f>MAX($A$140:A271)+1</f>
        <v>124</v>
      </c>
      <c r="B272" s="18" t="s">
        <v>480</v>
      </c>
      <c r="C272" s="48" t="s">
        <v>527</v>
      </c>
      <c r="D272" s="18" t="s">
        <v>68</v>
      </c>
      <c r="E272" s="29">
        <v>134.33000000000001</v>
      </c>
      <c r="F272" s="29">
        <v>123.13</v>
      </c>
      <c r="G272" s="29">
        <v>111.94</v>
      </c>
      <c r="H272" s="24" t="s">
        <v>614</v>
      </c>
      <c r="I272" s="50"/>
      <c r="J272" s="51" t="str">
        <f t="shared" si="8"/>
        <v/>
      </c>
    </row>
    <row r="273" spans="1:10">
      <c r="A273" s="18">
        <f>MAX($A$140:A272)+1</f>
        <v>125</v>
      </c>
      <c r="B273" s="18" t="s">
        <v>184</v>
      </c>
      <c r="C273" s="48" t="s">
        <v>185</v>
      </c>
      <c r="D273" s="18" t="s">
        <v>68</v>
      </c>
      <c r="E273" s="29" t="s">
        <v>612</v>
      </c>
      <c r="F273" s="29" t="s">
        <v>612</v>
      </c>
      <c r="G273" s="29" t="s">
        <v>612</v>
      </c>
      <c r="H273" s="24" t="s">
        <v>613</v>
      </c>
      <c r="I273" s="50"/>
      <c r="J273" s="51" t="str">
        <f t="shared" si="8"/>
        <v/>
      </c>
    </row>
    <row r="274" spans="1:10">
      <c r="A274" s="18">
        <f>MAX($A$140:A273)+1</f>
        <v>126</v>
      </c>
      <c r="B274" s="18" t="s">
        <v>186</v>
      </c>
      <c r="C274" s="48" t="s">
        <v>187</v>
      </c>
      <c r="D274" s="18" t="s">
        <v>68</v>
      </c>
      <c r="E274" s="29" t="s">
        <v>612</v>
      </c>
      <c r="F274" s="29" t="s">
        <v>612</v>
      </c>
      <c r="G274" s="29" t="s">
        <v>612</v>
      </c>
      <c r="H274" s="24" t="s">
        <v>613</v>
      </c>
      <c r="I274" s="50"/>
      <c r="J274" s="51" t="str">
        <f t="shared" si="8"/>
        <v/>
      </c>
    </row>
    <row r="275" spans="1:10">
      <c r="A275" s="18">
        <f>MAX($A$140:A274)+1</f>
        <v>127</v>
      </c>
      <c r="B275" s="18" t="s">
        <v>188</v>
      </c>
      <c r="C275" s="48" t="s">
        <v>189</v>
      </c>
      <c r="D275" s="18" t="s">
        <v>68</v>
      </c>
      <c r="E275" s="29" t="s">
        <v>612</v>
      </c>
      <c r="F275" s="29" t="s">
        <v>612</v>
      </c>
      <c r="G275" s="29" t="s">
        <v>612</v>
      </c>
      <c r="H275" s="24" t="s">
        <v>613</v>
      </c>
      <c r="I275" s="50"/>
      <c r="J275" s="51" t="str">
        <f t="shared" si="8"/>
        <v/>
      </c>
    </row>
    <row r="276" spans="1:10">
      <c r="A276" s="18">
        <f>MAX($A$140:A275)+1</f>
        <v>128</v>
      </c>
      <c r="B276" s="18" t="s">
        <v>190</v>
      </c>
      <c r="C276" s="48" t="s">
        <v>191</v>
      </c>
      <c r="D276" s="18" t="s">
        <v>68</v>
      </c>
      <c r="E276" s="29" t="s">
        <v>612</v>
      </c>
      <c r="F276" s="29" t="s">
        <v>612</v>
      </c>
      <c r="G276" s="29" t="s">
        <v>612</v>
      </c>
      <c r="H276" s="24" t="s">
        <v>613</v>
      </c>
      <c r="I276" s="50"/>
      <c r="J276" s="51" t="str">
        <f t="shared" si="8"/>
        <v/>
      </c>
    </row>
    <row r="277" spans="1:10">
      <c r="A277" s="18">
        <f>MAX($A$140:A276)+1</f>
        <v>129</v>
      </c>
      <c r="B277" s="18" t="s">
        <v>192</v>
      </c>
      <c r="C277" s="48" t="s">
        <v>193</v>
      </c>
      <c r="D277" s="18" t="s">
        <v>68</v>
      </c>
      <c r="E277" s="29" t="s">
        <v>612</v>
      </c>
      <c r="F277" s="29" t="s">
        <v>612</v>
      </c>
      <c r="G277" s="29" t="s">
        <v>612</v>
      </c>
      <c r="H277" s="24" t="s">
        <v>613</v>
      </c>
      <c r="I277" s="50"/>
      <c r="J277" s="51" t="str">
        <f t="shared" si="8"/>
        <v/>
      </c>
    </row>
    <row r="278" spans="1:10" ht="30">
      <c r="A278" s="18">
        <f>MAX($A$140:A277)+1</f>
        <v>130</v>
      </c>
      <c r="B278" s="18" t="s">
        <v>194</v>
      </c>
      <c r="C278" s="48" t="s">
        <v>460</v>
      </c>
      <c r="D278" s="18" t="s">
        <v>68</v>
      </c>
      <c r="E278" s="29">
        <v>110.1</v>
      </c>
      <c r="F278" s="29">
        <v>100.92</v>
      </c>
      <c r="G278" s="29">
        <v>91.75</v>
      </c>
      <c r="H278" s="24" t="s">
        <v>615</v>
      </c>
      <c r="I278" s="50"/>
      <c r="J278" s="51" t="str">
        <f t="shared" si="8"/>
        <v/>
      </c>
    </row>
    <row r="279" spans="1:10">
      <c r="A279" s="18">
        <f>MAX($A$140:A278)+1</f>
        <v>131</v>
      </c>
      <c r="B279" s="18" t="s">
        <v>195</v>
      </c>
      <c r="C279" s="48" t="s">
        <v>196</v>
      </c>
      <c r="D279" s="18" t="s">
        <v>68</v>
      </c>
      <c r="E279" s="29" t="s">
        <v>612</v>
      </c>
      <c r="F279" s="29" t="s">
        <v>612</v>
      </c>
      <c r="G279" s="29" t="s">
        <v>612</v>
      </c>
      <c r="H279" s="24" t="s">
        <v>613</v>
      </c>
      <c r="I279" s="50"/>
      <c r="J279" s="51" t="str">
        <f t="shared" si="8"/>
        <v/>
      </c>
    </row>
    <row r="280" spans="1:10" ht="30" customHeight="1">
      <c r="A280" s="18">
        <f>MAX($A$140:A279)+1</f>
        <v>132</v>
      </c>
      <c r="B280" s="18" t="s">
        <v>301</v>
      </c>
      <c r="C280" s="48" t="s">
        <v>461</v>
      </c>
      <c r="D280" s="18" t="s">
        <v>68</v>
      </c>
      <c r="E280" s="29" t="s">
        <v>612</v>
      </c>
      <c r="F280" s="29" t="s">
        <v>612</v>
      </c>
      <c r="G280" s="29" t="s">
        <v>612</v>
      </c>
      <c r="H280" s="24" t="s">
        <v>613</v>
      </c>
      <c r="I280" s="50"/>
      <c r="J280" s="51" t="str">
        <f t="shared" si="8"/>
        <v/>
      </c>
    </row>
    <row r="281" spans="1:10" ht="30" customHeight="1">
      <c r="A281" s="18">
        <f>MAX($A$140:A280)+1</f>
        <v>133</v>
      </c>
      <c r="B281" s="18" t="s">
        <v>197</v>
      </c>
      <c r="C281" s="48" t="s">
        <v>462</v>
      </c>
      <c r="D281" s="18" t="s">
        <v>68</v>
      </c>
      <c r="E281" s="29" t="s">
        <v>612</v>
      </c>
      <c r="F281" s="29" t="s">
        <v>612</v>
      </c>
      <c r="G281" s="29" t="s">
        <v>612</v>
      </c>
      <c r="H281" s="24" t="s">
        <v>613</v>
      </c>
      <c r="I281" s="50"/>
      <c r="J281" s="51" t="str">
        <f t="shared" si="8"/>
        <v/>
      </c>
    </row>
    <row r="282" spans="1:10">
      <c r="A282" s="18">
        <f>MAX($A$140:A281)+1</f>
        <v>134</v>
      </c>
      <c r="B282" s="18" t="s">
        <v>198</v>
      </c>
      <c r="C282" s="48" t="s">
        <v>463</v>
      </c>
      <c r="D282" s="18" t="s">
        <v>68</v>
      </c>
      <c r="E282" s="29">
        <v>176.86</v>
      </c>
      <c r="F282" s="29">
        <v>162.12</v>
      </c>
      <c r="G282" s="29">
        <v>147.38</v>
      </c>
      <c r="H282" s="24" t="s">
        <v>614</v>
      </c>
      <c r="I282" s="50"/>
      <c r="J282" s="51" t="str">
        <f t="shared" si="8"/>
        <v/>
      </c>
    </row>
    <row r="283" spans="1:10">
      <c r="A283" s="18">
        <f>MAX($A$140:A282)+1</f>
        <v>135</v>
      </c>
      <c r="B283" s="18" t="s">
        <v>199</v>
      </c>
      <c r="C283" s="48" t="s">
        <v>200</v>
      </c>
      <c r="D283" s="18" t="s">
        <v>68</v>
      </c>
      <c r="E283" s="29" t="s">
        <v>612</v>
      </c>
      <c r="F283" s="29" t="s">
        <v>612</v>
      </c>
      <c r="G283" s="29" t="s">
        <v>612</v>
      </c>
      <c r="H283" s="24" t="s">
        <v>613</v>
      </c>
      <c r="I283" s="50"/>
      <c r="J283" s="51" t="str">
        <f t="shared" si="8"/>
        <v/>
      </c>
    </row>
    <row r="284" spans="1:10">
      <c r="A284" s="18">
        <f>MAX($A$140:A283)+1</f>
        <v>136</v>
      </c>
      <c r="B284" s="18" t="s">
        <v>201</v>
      </c>
      <c r="C284" s="48" t="s">
        <v>202</v>
      </c>
      <c r="D284" s="18" t="s">
        <v>68</v>
      </c>
      <c r="E284" s="29">
        <v>244.65</v>
      </c>
      <c r="F284" s="29">
        <v>224.27</v>
      </c>
      <c r="G284" s="29">
        <v>203.88</v>
      </c>
      <c r="H284" s="24" t="s">
        <v>615</v>
      </c>
      <c r="I284" s="50"/>
      <c r="J284" s="51" t="str">
        <f t="shared" si="8"/>
        <v/>
      </c>
    </row>
    <row r="285" spans="1:10">
      <c r="A285" s="18">
        <f>MAX($A$140:A284)+1</f>
        <v>137</v>
      </c>
      <c r="B285" s="18" t="s">
        <v>477</v>
      </c>
      <c r="C285" s="48" t="s">
        <v>545</v>
      </c>
      <c r="D285" s="18" t="s">
        <v>68</v>
      </c>
      <c r="E285" s="29">
        <v>195.56</v>
      </c>
      <c r="F285" s="29">
        <v>179.27</v>
      </c>
      <c r="G285" s="29">
        <v>162.97</v>
      </c>
      <c r="H285" s="24" t="s">
        <v>614</v>
      </c>
      <c r="I285" s="50"/>
      <c r="J285" s="51" t="str">
        <f t="shared" si="8"/>
        <v/>
      </c>
    </row>
    <row r="286" spans="1:10">
      <c r="A286" s="7"/>
      <c r="B286" s="9"/>
      <c r="C286" s="47" t="s">
        <v>203</v>
      </c>
      <c r="D286" s="8"/>
      <c r="E286" s="8"/>
      <c r="F286" s="8"/>
      <c r="G286" s="8"/>
      <c r="H286" s="27" t="s">
        <v>7</v>
      </c>
      <c r="I286" s="11"/>
      <c r="J286" s="10"/>
    </row>
    <row r="287" spans="1:10" ht="15" customHeight="1">
      <c r="A287" s="18">
        <f>MAX($A$140:A286)+1</f>
        <v>138</v>
      </c>
      <c r="B287" s="18" t="s">
        <v>205</v>
      </c>
      <c r="C287" s="48" t="s">
        <v>206</v>
      </c>
      <c r="D287" s="45" t="s">
        <v>68</v>
      </c>
      <c r="E287" s="29">
        <v>12.72</v>
      </c>
      <c r="F287" s="29">
        <v>11.66</v>
      </c>
      <c r="G287" s="29">
        <v>10.6</v>
      </c>
      <c r="H287" s="24" t="s">
        <v>599</v>
      </c>
      <c r="I287" s="50"/>
      <c r="J287" s="51" t="str">
        <f t="shared" ref="J287:J288" si="9">IF(I287&lt;1,"",IF($I$136="A",I287*G287,IF($I$136="B",I287*F287,I287*E287)))</f>
        <v/>
      </c>
    </row>
    <row r="288" spans="1:10" ht="15" customHeight="1">
      <c r="A288" s="18">
        <f>MAX($A$140:A287)+1</f>
        <v>139</v>
      </c>
      <c r="B288" s="18" t="s">
        <v>205</v>
      </c>
      <c r="C288" s="48" t="s">
        <v>206</v>
      </c>
      <c r="D288" s="18" t="s">
        <v>207</v>
      </c>
      <c r="E288" s="29" t="s">
        <v>612</v>
      </c>
      <c r="F288" s="29" t="s">
        <v>612</v>
      </c>
      <c r="G288" s="29" t="s">
        <v>612</v>
      </c>
      <c r="H288" s="24" t="s">
        <v>613</v>
      </c>
      <c r="I288" s="50"/>
      <c r="J288" s="51" t="str">
        <f t="shared" si="9"/>
        <v/>
      </c>
    </row>
    <row r="289" spans="1:10">
      <c r="A289" s="7"/>
      <c r="B289" s="9"/>
      <c r="C289" s="47" t="s">
        <v>208</v>
      </c>
      <c r="D289" s="8"/>
      <c r="E289" s="8"/>
      <c r="F289" s="8"/>
      <c r="G289" s="8"/>
      <c r="H289" s="27" t="s">
        <v>7</v>
      </c>
      <c r="I289" s="11"/>
      <c r="J289" s="10"/>
    </row>
    <row r="290" spans="1:10" ht="30">
      <c r="A290" s="18">
        <f>MAX($A$140:A289)+1</f>
        <v>140</v>
      </c>
      <c r="B290" s="18" t="s">
        <v>209</v>
      </c>
      <c r="C290" s="48" t="s">
        <v>210</v>
      </c>
      <c r="D290" s="18" t="s">
        <v>15</v>
      </c>
      <c r="E290" s="29" t="s">
        <v>612</v>
      </c>
      <c r="F290" s="29" t="s">
        <v>612</v>
      </c>
      <c r="G290" s="29" t="s">
        <v>612</v>
      </c>
      <c r="H290" s="24" t="s">
        <v>613</v>
      </c>
      <c r="I290" s="50"/>
      <c r="J290" s="51" t="str">
        <f>IF(I290&lt;1,"",IF($I$136="A",I290*G290,IF($I$136="B",I290*F290,I290*E290)))</f>
        <v/>
      </c>
    </row>
    <row r="291" spans="1:10">
      <c r="A291" s="7"/>
      <c r="B291" s="9"/>
      <c r="C291" s="47" t="s">
        <v>450</v>
      </c>
      <c r="D291" s="8"/>
      <c r="E291" s="8"/>
      <c r="F291" s="8"/>
      <c r="G291" s="8"/>
      <c r="H291" s="27" t="s">
        <v>7</v>
      </c>
      <c r="I291" s="11"/>
      <c r="J291" s="10"/>
    </row>
    <row r="292" spans="1:10">
      <c r="A292" s="18">
        <f>MAX($A$140:A291)+1</f>
        <v>141</v>
      </c>
      <c r="B292" s="18" t="s">
        <v>212</v>
      </c>
      <c r="C292" s="48" t="s">
        <v>213</v>
      </c>
      <c r="D292" s="18" t="s">
        <v>214</v>
      </c>
      <c r="E292" s="29">
        <v>35.51</v>
      </c>
      <c r="F292" s="29">
        <v>32.549999999999997</v>
      </c>
      <c r="G292" s="29">
        <v>29.59</v>
      </c>
      <c r="H292" s="24" t="s">
        <v>614</v>
      </c>
      <c r="I292" s="50"/>
      <c r="J292" s="51" t="str">
        <f t="shared" ref="J292:J294" si="10">IF(I292&lt;1,"",IF($I$136="A",I292*G292,IF($I$136="B",I292*F292,I292*E292)))</f>
        <v/>
      </c>
    </row>
    <row r="293" spans="1:10">
      <c r="A293" s="18">
        <f>MAX($A$140:A292)+1</f>
        <v>142</v>
      </c>
      <c r="B293" s="18" t="s">
        <v>215</v>
      </c>
      <c r="C293" s="48" t="s">
        <v>216</v>
      </c>
      <c r="D293" s="18" t="s">
        <v>214</v>
      </c>
      <c r="E293" s="29">
        <v>35.51</v>
      </c>
      <c r="F293" s="29">
        <v>32.549999999999997</v>
      </c>
      <c r="G293" s="29">
        <v>29.59</v>
      </c>
      <c r="H293" s="24" t="s">
        <v>614</v>
      </c>
      <c r="I293" s="50"/>
      <c r="J293" s="51" t="str">
        <f t="shared" si="10"/>
        <v/>
      </c>
    </row>
    <row r="294" spans="1:10">
      <c r="A294" s="18">
        <f>MAX($A$140:A293)+1</f>
        <v>143</v>
      </c>
      <c r="B294" s="18" t="s">
        <v>217</v>
      </c>
      <c r="C294" s="48" t="s">
        <v>218</v>
      </c>
      <c r="D294" s="18" t="s">
        <v>214</v>
      </c>
      <c r="E294" s="29">
        <v>35.51</v>
      </c>
      <c r="F294" s="29">
        <v>32.549999999999997</v>
      </c>
      <c r="G294" s="29">
        <v>29.59</v>
      </c>
      <c r="H294" s="24" t="s">
        <v>614</v>
      </c>
      <c r="I294" s="50"/>
      <c r="J294" s="51" t="str">
        <f t="shared" si="10"/>
        <v/>
      </c>
    </row>
    <row r="295" spans="1:10">
      <c r="A295" s="7"/>
      <c r="B295" s="9"/>
      <c r="C295" s="47" t="s">
        <v>255</v>
      </c>
      <c r="D295" s="8"/>
      <c r="E295" s="8"/>
      <c r="F295" s="8"/>
      <c r="G295" s="8"/>
      <c r="H295" s="27" t="s">
        <v>7</v>
      </c>
      <c r="I295" s="11"/>
      <c r="J295" s="10"/>
    </row>
    <row r="296" spans="1:10">
      <c r="A296" s="18">
        <f>MAX($A$140:A295)+1</f>
        <v>144</v>
      </c>
      <c r="B296" s="18" t="s">
        <v>389</v>
      </c>
      <c r="C296" s="48" t="s">
        <v>393</v>
      </c>
      <c r="D296" s="18" t="s">
        <v>87</v>
      </c>
      <c r="E296" s="29" t="s">
        <v>612</v>
      </c>
      <c r="F296" s="29" t="s">
        <v>612</v>
      </c>
      <c r="G296" s="29" t="s">
        <v>612</v>
      </c>
      <c r="H296" s="24" t="s">
        <v>613</v>
      </c>
      <c r="I296" s="50"/>
      <c r="J296" s="51" t="str">
        <f t="shared" ref="J296:J336" si="11">IF(I296&lt;1,"",IF($I$136="A",I296*G296,IF($I$136="B",I296*F296,I296*E296)))</f>
        <v/>
      </c>
    </row>
    <row r="297" spans="1:10">
      <c r="A297" s="18">
        <f>MAX($A$140:A296)+1</f>
        <v>145</v>
      </c>
      <c r="B297" s="18" t="s">
        <v>386</v>
      </c>
      <c r="C297" s="48" t="s">
        <v>394</v>
      </c>
      <c r="D297" s="18" t="s">
        <v>87</v>
      </c>
      <c r="E297" s="29">
        <v>119.96</v>
      </c>
      <c r="F297" s="29">
        <v>109.97</v>
      </c>
      <c r="G297" s="29">
        <v>99.97</v>
      </c>
      <c r="H297" s="24" t="s">
        <v>615</v>
      </c>
      <c r="I297" s="50"/>
      <c r="J297" s="51" t="str">
        <f t="shared" si="11"/>
        <v/>
      </c>
    </row>
    <row r="298" spans="1:10" ht="30">
      <c r="A298" s="18" t="s">
        <v>325</v>
      </c>
      <c r="B298" s="18" t="s">
        <v>583</v>
      </c>
      <c r="C298" s="48" t="s">
        <v>603</v>
      </c>
      <c r="D298" s="18" t="s">
        <v>584</v>
      </c>
      <c r="E298" s="29">
        <v>347.87</v>
      </c>
      <c r="F298" s="29">
        <v>318.88</v>
      </c>
      <c r="G298" s="29">
        <v>289.89</v>
      </c>
      <c r="H298" s="24" t="s">
        <v>614</v>
      </c>
      <c r="I298" s="50"/>
      <c r="J298" s="51" t="str">
        <f t="shared" si="11"/>
        <v/>
      </c>
    </row>
    <row r="299" spans="1:10">
      <c r="A299" s="18">
        <f>MAX($A$140:A297)+1</f>
        <v>146</v>
      </c>
      <c r="B299" s="18" t="s">
        <v>424</v>
      </c>
      <c r="C299" s="48" t="s">
        <v>425</v>
      </c>
      <c r="D299" s="18" t="s">
        <v>70</v>
      </c>
      <c r="E299" s="29">
        <v>172.36</v>
      </c>
      <c r="F299" s="29">
        <v>157.99</v>
      </c>
      <c r="G299" s="29">
        <v>143.63</v>
      </c>
      <c r="H299" s="24" t="s">
        <v>614</v>
      </c>
      <c r="I299" s="50"/>
      <c r="J299" s="51" t="str">
        <f t="shared" si="11"/>
        <v/>
      </c>
    </row>
    <row r="300" spans="1:10">
      <c r="A300" s="18" t="s">
        <v>325</v>
      </c>
      <c r="B300" s="18" t="s">
        <v>581</v>
      </c>
      <c r="C300" s="48" t="s">
        <v>582</v>
      </c>
      <c r="D300" s="18" t="s">
        <v>46</v>
      </c>
      <c r="E300" s="29" t="s">
        <v>612</v>
      </c>
      <c r="F300" s="29" t="s">
        <v>612</v>
      </c>
      <c r="G300" s="29" t="s">
        <v>612</v>
      </c>
      <c r="H300" s="24" t="s">
        <v>613</v>
      </c>
      <c r="I300" s="50"/>
      <c r="J300" s="51" t="str">
        <f t="shared" si="11"/>
        <v/>
      </c>
    </row>
    <row r="301" spans="1:10">
      <c r="A301" s="18">
        <f>MAX($A$140:A299)+1</f>
        <v>147</v>
      </c>
      <c r="B301" s="18" t="s">
        <v>352</v>
      </c>
      <c r="C301" s="48" t="s">
        <v>605</v>
      </c>
      <c r="D301" s="18" t="s">
        <v>46</v>
      </c>
      <c r="E301" s="29">
        <v>208.66</v>
      </c>
      <c r="F301" s="29">
        <v>191.27</v>
      </c>
      <c r="G301" s="29">
        <v>173.88</v>
      </c>
      <c r="H301" s="24" t="s">
        <v>614</v>
      </c>
      <c r="I301" s="50"/>
      <c r="J301" s="51" t="str">
        <f t="shared" si="11"/>
        <v/>
      </c>
    </row>
    <row r="302" spans="1:10" ht="30">
      <c r="A302" s="18">
        <f>MAX($A$140:A301)+1</f>
        <v>148</v>
      </c>
      <c r="B302" s="18" t="s">
        <v>337</v>
      </c>
      <c r="C302" s="48" t="s">
        <v>358</v>
      </c>
      <c r="D302" s="18" t="s">
        <v>70</v>
      </c>
      <c r="E302" s="29">
        <v>142.19999999999999</v>
      </c>
      <c r="F302" s="29">
        <v>130.35</v>
      </c>
      <c r="G302" s="29">
        <v>118.5</v>
      </c>
      <c r="H302" s="24" t="s">
        <v>615</v>
      </c>
      <c r="I302" s="50"/>
      <c r="J302" s="51" t="str">
        <f t="shared" si="11"/>
        <v/>
      </c>
    </row>
    <row r="303" spans="1:10">
      <c r="A303" s="18">
        <f>MAX($A$140:A302)+1</f>
        <v>149</v>
      </c>
      <c r="B303" s="18" t="s">
        <v>426</v>
      </c>
      <c r="C303" s="48" t="s">
        <v>427</v>
      </c>
      <c r="D303" s="18" t="s">
        <v>70</v>
      </c>
      <c r="E303" s="29">
        <v>208.51</v>
      </c>
      <c r="F303" s="29">
        <v>191.14</v>
      </c>
      <c r="G303" s="29">
        <v>173.76</v>
      </c>
      <c r="H303" s="24" t="s">
        <v>614</v>
      </c>
      <c r="I303" s="50"/>
      <c r="J303" s="51" t="str">
        <f t="shared" si="11"/>
        <v/>
      </c>
    </row>
    <row r="304" spans="1:10">
      <c r="A304" s="18">
        <f>MAX($A$140:A303)+1</f>
        <v>150</v>
      </c>
      <c r="B304" s="18" t="s">
        <v>340</v>
      </c>
      <c r="C304" s="48" t="s">
        <v>359</v>
      </c>
      <c r="D304" s="18" t="s">
        <v>70</v>
      </c>
      <c r="E304" s="29">
        <v>179.98</v>
      </c>
      <c r="F304" s="29">
        <v>164.98</v>
      </c>
      <c r="G304" s="29">
        <v>149.97999999999999</v>
      </c>
      <c r="H304" s="24" t="s">
        <v>614</v>
      </c>
      <c r="I304" s="50"/>
      <c r="J304" s="51" t="str">
        <f t="shared" si="11"/>
        <v/>
      </c>
    </row>
    <row r="305" spans="1:10">
      <c r="A305" s="18">
        <f>MAX($A$140:A304)+1</f>
        <v>151</v>
      </c>
      <c r="B305" s="18" t="s">
        <v>339</v>
      </c>
      <c r="C305" s="48" t="s">
        <v>360</v>
      </c>
      <c r="D305" s="18" t="s">
        <v>70</v>
      </c>
      <c r="E305" s="29">
        <v>179.99</v>
      </c>
      <c r="F305" s="29">
        <v>164.99</v>
      </c>
      <c r="G305" s="29">
        <v>149.99</v>
      </c>
      <c r="H305" s="24" t="s">
        <v>614</v>
      </c>
      <c r="I305" s="50"/>
      <c r="J305" s="51" t="str">
        <f t="shared" si="11"/>
        <v/>
      </c>
    </row>
    <row r="306" spans="1:10">
      <c r="A306" s="18">
        <f>MAX($A$140:A305)+1</f>
        <v>152</v>
      </c>
      <c r="B306" s="18" t="s">
        <v>338</v>
      </c>
      <c r="C306" s="48" t="s">
        <v>361</v>
      </c>
      <c r="D306" s="18" t="s">
        <v>70</v>
      </c>
      <c r="E306" s="29">
        <v>179.99</v>
      </c>
      <c r="F306" s="29">
        <v>164.99</v>
      </c>
      <c r="G306" s="29">
        <v>149.99</v>
      </c>
      <c r="H306" s="24" t="s">
        <v>615</v>
      </c>
      <c r="I306" s="50"/>
      <c r="J306" s="51" t="str">
        <f t="shared" si="11"/>
        <v/>
      </c>
    </row>
    <row r="307" spans="1:10" ht="30">
      <c r="A307" s="18">
        <f>MAX($A$140:A306)+1</f>
        <v>153</v>
      </c>
      <c r="B307" s="18" t="s">
        <v>347</v>
      </c>
      <c r="C307" s="48" t="s">
        <v>362</v>
      </c>
      <c r="D307" s="18" t="s">
        <v>87</v>
      </c>
      <c r="E307" s="29">
        <v>131.71</v>
      </c>
      <c r="F307" s="29">
        <v>120.74</v>
      </c>
      <c r="G307" s="29">
        <v>109.76</v>
      </c>
      <c r="H307" s="24" t="s">
        <v>615</v>
      </c>
      <c r="I307" s="50"/>
      <c r="J307" s="51" t="str">
        <f t="shared" si="11"/>
        <v/>
      </c>
    </row>
    <row r="308" spans="1:10">
      <c r="A308" s="18">
        <f>MAX($A$140:A307)+1</f>
        <v>154</v>
      </c>
      <c r="B308" s="18" t="s">
        <v>428</v>
      </c>
      <c r="C308" s="48" t="s">
        <v>429</v>
      </c>
      <c r="D308" s="18" t="s">
        <v>70</v>
      </c>
      <c r="E308" s="29" t="s">
        <v>612</v>
      </c>
      <c r="F308" s="29" t="s">
        <v>612</v>
      </c>
      <c r="G308" s="29" t="s">
        <v>612</v>
      </c>
      <c r="H308" s="24" t="s">
        <v>613</v>
      </c>
      <c r="I308" s="50"/>
      <c r="J308" s="51" t="str">
        <f t="shared" si="11"/>
        <v/>
      </c>
    </row>
    <row r="309" spans="1:10">
      <c r="A309" s="18">
        <f>MAX($A$140:A308)+1</f>
        <v>155</v>
      </c>
      <c r="B309" s="18" t="s">
        <v>430</v>
      </c>
      <c r="C309" s="48" t="s">
        <v>431</v>
      </c>
      <c r="D309" s="18" t="s">
        <v>70</v>
      </c>
      <c r="E309" s="29">
        <v>197.96</v>
      </c>
      <c r="F309" s="29">
        <v>181.47</v>
      </c>
      <c r="G309" s="29">
        <v>164.97</v>
      </c>
      <c r="H309" s="24" t="s">
        <v>614</v>
      </c>
      <c r="I309" s="50"/>
      <c r="J309" s="51" t="str">
        <f t="shared" si="11"/>
        <v/>
      </c>
    </row>
    <row r="310" spans="1:10" ht="30">
      <c r="A310" s="18">
        <f>MAX($A$140:A309)+1</f>
        <v>156</v>
      </c>
      <c r="B310" s="18" t="s">
        <v>346</v>
      </c>
      <c r="C310" s="48" t="s">
        <v>363</v>
      </c>
      <c r="D310" s="18" t="s">
        <v>87</v>
      </c>
      <c r="E310" s="29">
        <v>131.71</v>
      </c>
      <c r="F310" s="29">
        <v>120.74</v>
      </c>
      <c r="G310" s="29">
        <v>109.76</v>
      </c>
      <c r="H310" s="24" t="s">
        <v>615</v>
      </c>
      <c r="I310" s="50"/>
      <c r="J310" s="51" t="str">
        <f t="shared" si="11"/>
        <v/>
      </c>
    </row>
    <row r="311" spans="1:10">
      <c r="A311" s="18">
        <f>MAX($A$140:A310)+1</f>
        <v>157</v>
      </c>
      <c r="B311" s="18" t="s">
        <v>506</v>
      </c>
      <c r="C311" s="48" t="s">
        <v>534</v>
      </c>
      <c r="D311" s="18" t="s">
        <v>87</v>
      </c>
      <c r="E311" s="29" t="s">
        <v>612</v>
      </c>
      <c r="F311" s="29" t="s">
        <v>612</v>
      </c>
      <c r="G311" s="29" t="s">
        <v>612</v>
      </c>
      <c r="H311" s="24" t="s">
        <v>613</v>
      </c>
      <c r="I311" s="50"/>
      <c r="J311" s="51" t="str">
        <f t="shared" si="11"/>
        <v/>
      </c>
    </row>
    <row r="312" spans="1:10">
      <c r="A312" s="18">
        <f>MAX($A$140:A311)+1</f>
        <v>158</v>
      </c>
      <c r="B312" s="18" t="s">
        <v>507</v>
      </c>
      <c r="C312" s="48" t="s">
        <v>535</v>
      </c>
      <c r="D312" s="18" t="s">
        <v>87</v>
      </c>
      <c r="E312" s="29">
        <v>119.29</v>
      </c>
      <c r="F312" s="29">
        <v>109.35</v>
      </c>
      <c r="G312" s="29">
        <v>99.41</v>
      </c>
      <c r="H312" s="24" t="s">
        <v>615</v>
      </c>
      <c r="I312" s="50"/>
      <c r="J312" s="51" t="str">
        <f t="shared" si="11"/>
        <v/>
      </c>
    </row>
    <row r="313" spans="1:10" ht="30">
      <c r="A313" s="18">
        <f>MAX($A$140:A312)+1</f>
        <v>159</v>
      </c>
      <c r="B313" s="18" t="s">
        <v>505</v>
      </c>
      <c r="C313" s="48" t="s">
        <v>537</v>
      </c>
      <c r="D313" s="18" t="s">
        <v>87</v>
      </c>
      <c r="E313" s="29" t="s">
        <v>612</v>
      </c>
      <c r="F313" s="29" t="s">
        <v>612</v>
      </c>
      <c r="G313" s="29" t="s">
        <v>612</v>
      </c>
      <c r="H313" s="24" t="s">
        <v>613</v>
      </c>
      <c r="I313" s="50"/>
      <c r="J313" s="51" t="str">
        <f t="shared" si="11"/>
        <v/>
      </c>
    </row>
    <row r="314" spans="1:10">
      <c r="A314" s="18">
        <f>MAX($A$140:A313)+1</f>
        <v>160</v>
      </c>
      <c r="B314" s="18" t="s">
        <v>508</v>
      </c>
      <c r="C314" s="48" t="s">
        <v>536</v>
      </c>
      <c r="D314" s="18" t="s">
        <v>87</v>
      </c>
      <c r="E314" s="29">
        <v>119.99</v>
      </c>
      <c r="F314" s="29">
        <v>109.99</v>
      </c>
      <c r="G314" s="29">
        <v>99.99</v>
      </c>
      <c r="H314" s="24" t="s">
        <v>614</v>
      </c>
      <c r="I314" s="50"/>
      <c r="J314" s="51" t="str">
        <f t="shared" si="11"/>
        <v/>
      </c>
    </row>
    <row r="315" spans="1:10">
      <c r="A315" s="18">
        <f>MAX($A$140:A314)+1</f>
        <v>161</v>
      </c>
      <c r="B315" s="18" t="s">
        <v>432</v>
      </c>
      <c r="C315" s="48" t="s">
        <v>433</v>
      </c>
      <c r="D315" s="18" t="s">
        <v>87</v>
      </c>
      <c r="E315" s="29" t="s">
        <v>612</v>
      </c>
      <c r="F315" s="29" t="s">
        <v>612</v>
      </c>
      <c r="G315" s="29" t="s">
        <v>612</v>
      </c>
      <c r="H315" s="24" t="s">
        <v>613</v>
      </c>
      <c r="I315" s="50"/>
      <c r="J315" s="51" t="str">
        <f t="shared" si="11"/>
        <v/>
      </c>
    </row>
    <row r="316" spans="1:10">
      <c r="A316" s="18">
        <f>MAX($A$140:A315)+1</f>
        <v>162</v>
      </c>
      <c r="B316" s="18" t="s">
        <v>342</v>
      </c>
      <c r="C316" s="48" t="s">
        <v>364</v>
      </c>
      <c r="D316" s="18" t="s">
        <v>87</v>
      </c>
      <c r="E316" s="29" t="s">
        <v>612</v>
      </c>
      <c r="F316" s="29" t="s">
        <v>612</v>
      </c>
      <c r="G316" s="29" t="s">
        <v>612</v>
      </c>
      <c r="H316" s="24" t="s">
        <v>613</v>
      </c>
      <c r="I316" s="50"/>
      <c r="J316" s="51" t="str">
        <f t="shared" si="11"/>
        <v/>
      </c>
    </row>
    <row r="317" spans="1:10">
      <c r="A317" s="18">
        <f>MAX($A$140:A316)+1</f>
        <v>163</v>
      </c>
      <c r="B317" s="18" t="s">
        <v>343</v>
      </c>
      <c r="C317" s="48" t="s">
        <v>365</v>
      </c>
      <c r="D317" s="18" t="s">
        <v>87</v>
      </c>
      <c r="E317" s="29">
        <v>149.96</v>
      </c>
      <c r="F317" s="29">
        <v>137.47</v>
      </c>
      <c r="G317" s="29">
        <v>124.97</v>
      </c>
      <c r="H317" s="24" t="s">
        <v>614</v>
      </c>
      <c r="I317" s="50"/>
      <c r="J317" s="51" t="str">
        <f t="shared" si="11"/>
        <v/>
      </c>
    </row>
    <row r="318" spans="1:10">
      <c r="A318" s="18">
        <f>MAX($A$140:A317)+1</f>
        <v>164</v>
      </c>
      <c r="B318" s="18" t="s">
        <v>390</v>
      </c>
      <c r="C318" s="48" t="s">
        <v>395</v>
      </c>
      <c r="D318" s="18" t="s">
        <v>87</v>
      </c>
      <c r="E318" s="29">
        <v>152.24</v>
      </c>
      <c r="F318" s="29">
        <v>139.56</v>
      </c>
      <c r="G318" s="29">
        <v>126.87</v>
      </c>
      <c r="H318" s="24" t="s">
        <v>614</v>
      </c>
      <c r="I318" s="50"/>
      <c r="J318" s="51" t="str">
        <f t="shared" si="11"/>
        <v/>
      </c>
    </row>
    <row r="319" spans="1:10" ht="20.25" customHeight="1">
      <c r="A319" s="18">
        <f>MAX($A$140:A318)+1</f>
        <v>165</v>
      </c>
      <c r="B319" s="18" t="s">
        <v>348</v>
      </c>
      <c r="C319" s="48" t="s">
        <v>366</v>
      </c>
      <c r="D319" s="18" t="s">
        <v>87</v>
      </c>
      <c r="E319" s="29">
        <v>130.38</v>
      </c>
      <c r="F319" s="29">
        <v>119.52</v>
      </c>
      <c r="G319" s="29">
        <v>108.65</v>
      </c>
      <c r="H319" s="24" t="s">
        <v>615</v>
      </c>
      <c r="I319" s="50"/>
      <c r="J319" s="51" t="str">
        <f t="shared" si="11"/>
        <v/>
      </c>
    </row>
    <row r="320" spans="1:10" ht="30">
      <c r="A320" s="18">
        <f>MAX($A$140:A319)+1</f>
        <v>166</v>
      </c>
      <c r="B320" s="18" t="s">
        <v>345</v>
      </c>
      <c r="C320" s="48" t="s">
        <v>367</v>
      </c>
      <c r="D320" s="18" t="s">
        <v>87</v>
      </c>
      <c r="E320" s="29" t="s">
        <v>612</v>
      </c>
      <c r="F320" s="29" t="s">
        <v>612</v>
      </c>
      <c r="G320" s="29" t="s">
        <v>612</v>
      </c>
      <c r="H320" s="24" t="s">
        <v>613</v>
      </c>
      <c r="I320" s="50"/>
      <c r="J320" s="51" t="str">
        <f t="shared" si="11"/>
        <v/>
      </c>
    </row>
    <row r="321" spans="1:10">
      <c r="A321" s="18">
        <f>MAX($A$140:A320)+1</f>
        <v>167</v>
      </c>
      <c r="B321" s="18" t="s">
        <v>482</v>
      </c>
      <c r="C321" s="48" t="s">
        <v>529</v>
      </c>
      <c r="D321" s="18" t="s">
        <v>87</v>
      </c>
      <c r="E321" s="29" t="s">
        <v>612</v>
      </c>
      <c r="F321" s="29" t="s">
        <v>612</v>
      </c>
      <c r="G321" s="29" t="s">
        <v>612</v>
      </c>
      <c r="H321" s="24" t="s">
        <v>613</v>
      </c>
      <c r="I321" s="50"/>
      <c r="J321" s="51" t="str">
        <f t="shared" si="11"/>
        <v/>
      </c>
    </row>
    <row r="322" spans="1:10">
      <c r="A322" s="18">
        <f>MAX($A$140:A321)+1</f>
        <v>168</v>
      </c>
      <c r="B322" s="18" t="s">
        <v>344</v>
      </c>
      <c r="C322" s="48" t="s">
        <v>368</v>
      </c>
      <c r="D322" s="18" t="s">
        <v>87</v>
      </c>
      <c r="E322" s="29" t="s">
        <v>612</v>
      </c>
      <c r="F322" s="29" t="s">
        <v>612</v>
      </c>
      <c r="G322" s="29" t="s">
        <v>612</v>
      </c>
      <c r="H322" s="24" t="s">
        <v>613</v>
      </c>
      <c r="I322" s="50"/>
      <c r="J322" s="51" t="str">
        <f t="shared" si="11"/>
        <v/>
      </c>
    </row>
    <row r="323" spans="1:10">
      <c r="A323" s="18">
        <f>MAX($A$140:A322)+1</f>
        <v>169</v>
      </c>
      <c r="B323" s="18" t="s">
        <v>484</v>
      </c>
      <c r="C323" s="48" t="s">
        <v>530</v>
      </c>
      <c r="D323" s="18" t="s">
        <v>87</v>
      </c>
      <c r="E323" s="29">
        <v>167.72</v>
      </c>
      <c r="F323" s="29">
        <v>153.75</v>
      </c>
      <c r="G323" s="29">
        <v>139.77000000000001</v>
      </c>
      <c r="H323" s="24" t="s">
        <v>614</v>
      </c>
      <c r="I323" s="50"/>
      <c r="J323" s="51" t="str">
        <f t="shared" si="11"/>
        <v/>
      </c>
    </row>
    <row r="324" spans="1:10">
      <c r="A324" s="18">
        <f>MAX($A$140:A323)+1</f>
        <v>170</v>
      </c>
      <c r="B324" s="18" t="s">
        <v>485</v>
      </c>
      <c r="C324" s="48" t="s">
        <v>531</v>
      </c>
      <c r="D324" s="18" t="s">
        <v>87</v>
      </c>
      <c r="E324" s="29">
        <v>119.82</v>
      </c>
      <c r="F324" s="29">
        <v>109.84</v>
      </c>
      <c r="G324" s="29">
        <v>99.85</v>
      </c>
      <c r="H324" s="24" t="s">
        <v>614</v>
      </c>
      <c r="I324" s="50"/>
      <c r="J324" s="51" t="str">
        <f t="shared" si="11"/>
        <v/>
      </c>
    </row>
    <row r="325" spans="1:10">
      <c r="A325" s="18">
        <f>MAX($A$140:A324)+1</f>
        <v>171</v>
      </c>
      <c r="B325" s="18" t="s">
        <v>434</v>
      </c>
      <c r="C325" s="48" t="s">
        <v>167</v>
      </c>
      <c r="D325" s="18" t="s">
        <v>87</v>
      </c>
      <c r="E325" s="29">
        <v>118.38</v>
      </c>
      <c r="F325" s="29">
        <v>108.52</v>
      </c>
      <c r="G325" s="29">
        <v>98.65</v>
      </c>
      <c r="H325" s="24" t="s">
        <v>614</v>
      </c>
      <c r="I325" s="50"/>
      <c r="J325" s="51" t="str">
        <f t="shared" si="11"/>
        <v/>
      </c>
    </row>
    <row r="326" spans="1:10" ht="30">
      <c r="A326" s="18">
        <f>MAX($A$140:A325)+1</f>
        <v>172</v>
      </c>
      <c r="B326" s="18" t="s">
        <v>336</v>
      </c>
      <c r="C326" s="48" t="s">
        <v>369</v>
      </c>
      <c r="D326" s="18" t="s">
        <v>87</v>
      </c>
      <c r="E326" s="29" t="s">
        <v>612</v>
      </c>
      <c r="F326" s="29" t="s">
        <v>612</v>
      </c>
      <c r="G326" s="29" t="s">
        <v>612</v>
      </c>
      <c r="H326" s="24" t="s">
        <v>613</v>
      </c>
      <c r="I326" s="50"/>
      <c r="J326" s="51" t="str">
        <f t="shared" si="11"/>
        <v/>
      </c>
    </row>
    <row r="327" spans="1:10" ht="30">
      <c r="A327" s="18">
        <f>MAX($A$140:A326)+1</f>
        <v>173</v>
      </c>
      <c r="B327" s="18" t="s">
        <v>511</v>
      </c>
      <c r="C327" s="48" t="s">
        <v>532</v>
      </c>
      <c r="D327" s="18" t="s">
        <v>68</v>
      </c>
      <c r="E327" s="29">
        <v>101.37</v>
      </c>
      <c r="F327" s="29">
        <v>92.92</v>
      </c>
      <c r="G327" s="29">
        <v>84.47</v>
      </c>
      <c r="H327" s="24" t="s">
        <v>614</v>
      </c>
      <c r="I327" s="50"/>
      <c r="J327" s="51" t="str">
        <f t="shared" si="11"/>
        <v/>
      </c>
    </row>
    <row r="328" spans="1:10" ht="30">
      <c r="A328" s="18">
        <f>MAX($A$140:A327)+1</f>
        <v>174</v>
      </c>
      <c r="B328" s="18" t="s">
        <v>510</v>
      </c>
      <c r="C328" s="48" t="s">
        <v>533</v>
      </c>
      <c r="D328" s="18" t="s">
        <v>68</v>
      </c>
      <c r="E328" s="29" t="s">
        <v>612</v>
      </c>
      <c r="F328" s="29" t="s">
        <v>612</v>
      </c>
      <c r="G328" s="29" t="s">
        <v>612</v>
      </c>
      <c r="H328" s="24" t="s">
        <v>613</v>
      </c>
      <c r="I328" s="50"/>
      <c r="J328" s="51" t="str">
        <f t="shared" si="11"/>
        <v/>
      </c>
    </row>
    <row r="329" spans="1:10">
      <c r="A329" s="18">
        <f>MAX($A$140:A328)+1</f>
        <v>175</v>
      </c>
      <c r="B329" s="18" t="s">
        <v>341</v>
      </c>
      <c r="C329" s="48" t="s">
        <v>371</v>
      </c>
      <c r="D329" s="18" t="s">
        <v>68</v>
      </c>
      <c r="E329" s="29">
        <v>97.19</v>
      </c>
      <c r="F329" s="29">
        <v>89.09</v>
      </c>
      <c r="G329" s="29">
        <v>80.989999999999995</v>
      </c>
      <c r="H329" s="24" t="s">
        <v>615</v>
      </c>
      <c r="I329" s="50"/>
      <c r="J329" s="51" t="str">
        <f t="shared" si="11"/>
        <v/>
      </c>
    </row>
    <row r="330" spans="1:10">
      <c r="A330" s="18" t="s">
        <v>325</v>
      </c>
      <c r="B330" s="18" t="s">
        <v>567</v>
      </c>
      <c r="C330" s="48" t="s">
        <v>568</v>
      </c>
      <c r="D330" s="18" t="s">
        <v>68</v>
      </c>
      <c r="E330" s="29">
        <v>101.74</v>
      </c>
      <c r="F330" s="29">
        <v>93.26</v>
      </c>
      <c r="G330" s="29">
        <v>84.78</v>
      </c>
      <c r="H330" s="24" t="s">
        <v>614</v>
      </c>
      <c r="I330" s="50"/>
      <c r="J330" s="51" t="str">
        <f t="shared" si="11"/>
        <v/>
      </c>
    </row>
    <row r="331" spans="1:10" ht="30">
      <c r="A331" s="18">
        <f>MAX($A$140:A329)+1</f>
        <v>176</v>
      </c>
      <c r="B331" s="18" t="s">
        <v>436</v>
      </c>
      <c r="C331" s="48" t="s">
        <v>437</v>
      </c>
      <c r="D331" s="18" t="s">
        <v>70</v>
      </c>
      <c r="E331" s="29" t="s">
        <v>612</v>
      </c>
      <c r="F331" s="29" t="s">
        <v>612</v>
      </c>
      <c r="G331" s="29" t="s">
        <v>612</v>
      </c>
      <c r="H331" s="24" t="s">
        <v>613</v>
      </c>
      <c r="I331" s="50"/>
      <c r="J331" s="51" t="str">
        <f t="shared" si="11"/>
        <v/>
      </c>
    </row>
    <row r="332" spans="1:10">
      <c r="A332" s="18">
        <f>MAX($A$140:A331)+1</f>
        <v>177</v>
      </c>
      <c r="B332" s="18" t="s">
        <v>558</v>
      </c>
      <c r="C332" s="48" t="s">
        <v>559</v>
      </c>
      <c r="D332" s="18" t="s">
        <v>68</v>
      </c>
      <c r="E332" s="29">
        <v>195.08</v>
      </c>
      <c r="F332" s="29">
        <v>178.83</v>
      </c>
      <c r="G332" s="29">
        <v>162.57</v>
      </c>
      <c r="H332" s="24" t="s">
        <v>614</v>
      </c>
      <c r="I332" s="50"/>
      <c r="J332" s="51" t="str">
        <f t="shared" si="11"/>
        <v/>
      </c>
    </row>
    <row r="333" spans="1:10" ht="30">
      <c r="A333" s="18">
        <f>MAX($A$140:A332)+1</f>
        <v>178</v>
      </c>
      <c r="B333" s="18" t="s">
        <v>356</v>
      </c>
      <c r="C333" s="48" t="s">
        <v>372</v>
      </c>
      <c r="D333" s="18" t="s">
        <v>87</v>
      </c>
      <c r="E333" s="29" t="s">
        <v>612</v>
      </c>
      <c r="F333" s="29" t="s">
        <v>612</v>
      </c>
      <c r="G333" s="29" t="s">
        <v>612</v>
      </c>
      <c r="H333" s="24" t="s">
        <v>613</v>
      </c>
      <c r="I333" s="50"/>
      <c r="J333" s="51" t="str">
        <f t="shared" si="11"/>
        <v/>
      </c>
    </row>
    <row r="334" spans="1:10" ht="30">
      <c r="A334" s="18">
        <f>MAX($A$140:A333)+1</f>
        <v>179</v>
      </c>
      <c r="B334" s="18" t="s">
        <v>355</v>
      </c>
      <c r="C334" s="48" t="s">
        <v>373</v>
      </c>
      <c r="D334" s="18" t="s">
        <v>87</v>
      </c>
      <c r="E334" s="29" t="s">
        <v>612</v>
      </c>
      <c r="F334" s="29" t="s">
        <v>612</v>
      </c>
      <c r="G334" s="29" t="s">
        <v>612</v>
      </c>
      <c r="H334" s="24" t="s">
        <v>613</v>
      </c>
      <c r="I334" s="50"/>
      <c r="J334" s="51" t="str">
        <f t="shared" si="11"/>
        <v/>
      </c>
    </row>
    <row r="335" spans="1:10">
      <c r="A335" s="18">
        <f>MAX($A$140:A334)+1</f>
        <v>180</v>
      </c>
      <c r="B335" s="18" t="s">
        <v>387</v>
      </c>
      <c r="C335" s="48" t="s">
        <v>543</v>
      </c>
      <c r="D335" s="18" t="s">
        <v>68</v>
      </c>
      <c r="E335" s="29">
        <v>145.07</v>
      </c>
      <c r="F335" s="29">
        <v>132.97999999999999</v>
      </c>
      <c r="G335" s="29">
        <v>120.89</v>
      </c>
      <c r="H335" s="24" t="s">
        <v>614</v>
      </c>
      <c r="I335" s="50"/>
      <c r="J335" s="51" t="str">
        <f t="shared" si="11"/>
        <v/>
      </c>
    </row>
    <row r="336" spans="1:10">
      <c r="A336" s="18">
        <f>MAX($A$140:A335)+1</f>
        <v>181</v>
      </c>
      <c r="B336" s="18" t="s">
        <v>388</v>
      </c>
      <c r="C336" s="48" t="s">
        <v>544</v>
      </c>
      <c r="D336" s="18" t="s">
        <v>68</v>
      </c>
      <c r="E336" s="29">
        <v>145.07</v>
      </c>
      <c r="F336" s="29">
        <v>132.97999999999999</v>
      </c>
      <c r="G336" s="29">
        <v>120.89</v>
      </c>
      <c r="H336" s="24" t="s">
        <v>614</v>
      </c>
      <c r="I336" s="50"/>
      <c r="J336" s="51" t="str">
        <f t="shared" si="11"/>
        <v/>
      </c>
    </row>
    <row r="337" spans="1:10">
      <c r="A337" s="7"/>
      <c r="B337" s="9"/>
      <c r="C337" s="47" t="s">
        <v>464</v>
      </c>
      <c r="D337" s="8"/>
      <c r="E337" s="8"/>
      <c r="F337" s="8"/>
      <c r="G337" s="8"/>
      <c r="H337" s="27" t="s">
        <v>7</v>
      </c>
      <c r="I337" s="11"/>
      <c r="J337" s="10"/>
    </row>
    <row r="338" spans="1:10" ht="30">
      <c r="A338" s="18">
        <f>MAX($A$140:A337)+1</f>
        <v>182</v>
      </c>
      <c r="B338" s="18" t="s">
        <v>350</v>
      </c>
      <c r="C338" s="48" t="s">
        <v>604</v>
      </c>
      <c r="D338" s="18" t="s">
        <v>370</v>
      </c>
      <c r="E338" s="29">
        <v>101.8</v>
      </c>
      <c r="F338" s="29">
        <v>93.31</v>
      </c>
      <c r="G338" s="29">
        <v>84.83</v>
      </c>
      <c r="H338" s="24" t="s">
        <v>614</v>
      </c>
      <c r="I338" s="50"/>
      <c r="J338" s="51" t="str">
        <f t="shared" ref="J338:J356" si="12">IF(I338&lt;1,"",IF($I$136="A",I338*G338,IF($I$136="B",I338*F338,I338*E338)))</f>
        <v/>
      </c>
    </row>
    <row r="339" spans="1:10">
      <c r="A339" s="18">
        <f>MAX($A$140:A338)+1</f>
        <v>183</v>
      </c>
      <c r="B339" s="18" t="s">
        <v>435</v>
      </c>
      <c r="C339" s="48" t="s">
        <v>611</v>
      </c>
      <c r="D339" s="18" t="s">
        <v>370</v>
      </c>
      <c r="E339" s="29" t="s">
        <v>612</v>
      </c>
      <c r="F339" s="29" t="s">
        <v>612</v>
      </c>
      <c r="G339" s="29" t="s">
        <v>612</v>
      </c>
      <c r="H339" s="24" t="s">
        <v>613</v>
      </c>
      <c r="I339" s="50"/>
      <c r="J339" s="51" t="str">
        <f t="shared" si="12"/>
        <v/>
      </c>
    </row>
    <row r="340" spans="1:10">
      <c r="A340" s="18">
        <f>MAX($A$140:A339)+1</f>
        <v>184</v>
      </c>
      <c r="B340" s="42" t="s">
        <v>560</v>
      </c>
      <c r="C340" s="48" t="s">
        <v>561</v>
      </c>
      <c r="D340" s="18" t="s">
        <v>370</v>
      </c>
      <c r="E340" s="29">
        <v>155.08000000000001</v>
      </c>
      <c r="F340" s="29">
        <v>142.15</v>
      </c>
      <c r="G340" s="29">
        <v>129.22999999999999</v>
      </c>
      <c r="H340" s="24" t="s">
        <v>614</v>
      </c>
      <c r="I340" s="50"/>
      <c r="J340" s="51" t="str">
        <f t="shared" si="12"/>
        <v/>
      </c>
    </row>
    <row r="341" spans="1:10" ht="30">
      <c r="A341" s="18">
        <f>MAX($A$140:A340)+1</f>
        <v>185</v>
      </c>
      <c r="B341" s="42" t="s">
        <v>565</v>
      </c>
      <c r="C341" s="48" t="s">
        <v>566</v>
      </c>
      <c r="D341" s="18" t="s">
        <v>370</v>
      </c>
      <c r="E341" s="29">
        <v>151.01</v>
      </c>
      <c r="F341" s="29">
        <v>138.41999999999999</v>
      </c>
      <c r="G341" s="29">
        <v>125.84</v>
      </c>
      <c r="H341" s="24" t="s">
        <v>614</v>
      </c>
      <c r="I341" s="50"/>
      <c r="J341" s="51" t="str">
        <f t="shared" si="12"/>
        <v/>
      </c>
    </row>
    <row r="342" spans="1:10" ht="30">
      <c r="A342" s="18">
        <f>MAX($A$140:A341)+1</f>
        <v>186</v>
      </c>
      <c r="B342" s="18" t="s">
        <v>349</v>
      </c>
      <c r="C342" s="48" t="s">
        <v>374</v>
      </c>
      <c r="D342" s="18" t="s">
        <v>370</v>
      </c>
      <c r="E342" s="29">
        <v>101.35</v>
      </c>
      <c r="F342" s="29">
        <v>92.91</v>
      </c>
      <c r="G342" s="29">
        <v>84.46</v>
      </c>
      <c r="H342" s="24" t="s">
        <v>614</v>
      </c>
      <c r="I342" s="52"/>
      <c r="J342" s="51" t="str">
        <f t="shared" si="12"/>
        <v/>
      </c>
    </row>
    <row r="343" spans="1:10">
      <c r="A343" s="18">
        <f>MAX($A$140:A342)+1</f>
        <v>187</v>
      </c>
      <c r="B343" s="18" t="s">
        <v>418</v>
      </c>
      <c r="C343" s="48" t="s">
        <v>610</v>
      </c>
      <c r="D343" s="18" t="s">
        <v>421</v>
      </c>
      <c r="E343" s="29" t="s">
        <v>612</v>
      </c>
      <c r="F343" s="29" t="s">
        <v>612</v>
      </c>
      <c r="G343" s="29" t="s">
        <v>612</v>
      </c>
      <c r="H343" s="24" t="s">
        <v>613</v>
      </c>
      <c r="I343" s="50"/>
      <c r="J343" s="51" t="str">
        <f t="shared" si="12"/>
        <v/>
      </c>
    </row>
    <row r="344" spans="1:10">
      <c r="A344" s="18">
        <f>MAX($A$140:A343)+1</f>
        <v>188</v>
      </c>
      <c r="B344" s="18" t="s">
        <v>483</v>
      </c>
      <c r="C344" s="48" t="s">
        <v>538</v>
      </c>
      <c r="D344" s="18" t="s">
        <v>421</v>
      </c>
      <c r="E344" s="29">
        <v>199.88</v>
      </c>
      <c r="F344" s="29">
        <v>183.22</v>
      </c>
      <c r="G344" s="29">
        <v>166.57</v>
      </c>
      <c r="H344" s="24" t="s">
        <v>615</v>
      </c>
      <c r="I344" s="50"/>
      <c r="J344" s="51" t="str">
        <f t="shared" si="12"/>
        <v/>
      </c>
    </row>
    <row r="345" spans="1:10" ht="45">
      <c r="A345" s="18">
        <f>MAX($A$140:A344)+1</f>
        <v>189</v>
      </c>
      <c r="B345" s="18" t="s">
        <v>419</v>
      </c>
      <c r="C345" s="48" t="s">
        <v>420</v>
      </c>
      <c r="D345" s="18" t="s">
        <v>421</v>
      </c>
      <c r="E345" s="29" t="s">
        <v>612</v>
      </c>
      <c r="F345" s="29" t="s">
        <v>612</v>
      </c>
      <c r="G345" s="29" t="s">
        <v>612</v>
      </c>
      <c r="H345" s="24" t="s">
        <v>613</v>
      </c>
      <c r="I345" s="50"/>
      <c r="J345" s="51" t="str">
        <f t="shared" si="12"/>
        <v/>
      </c>
    </row>
    <row r="346" spans="1:10">
      <c r="A346" s="18">
        <f>MAX($A$140:A345)+1</f>
        <v>190</v>
      </c>
      <c r="B346" s="42" t="s">
        <v>562</v>
      </c>
      <c r="C346" s="48" t="s">
        <v>606</v>
      </c>
      <c r="D346" s="18" t="s">
        <v>378</v>
      </c>
      <c r="E346" s="29">
        <v>257.60000000000002</v>
      </c>
      <c r="F346" s="29">
        <v>236.14</v>
      </c>
      <c r="G346" s="29">
        <v>214.67</v>
      </c>
      <c r="H346" s="24" t="s">
        <v>614</v>
      </c>
      <c r="I346" s="50"/>
      <c r="J346" s="51" t="str">
        <f t="shared" si="12"/>
        <v/>
      </c>
    </row>
    <row r="347" spans="1:10">
      <c r="A347" s="18" t="s">
        <v>325</v>
      </c>
      <c r="B347" s="42" t="s">
        <v>589</v>
      </c>
      <c r="C347" s="48" t="s">
        <v>590</v>
      </c>
      <c r="D347" s="18" t="s">
        <v>378</v>
      </c>
      <c r="E347" s="29">
        <v>266.39</v>
      </c>
      <c r="F347" s="29">
        <v>244.19</v>
      </c>
      <c r="G347" s="29">
        <v>221.99</v>
      </c>
      <c r="H347" s="24" t="s">
        <v>614</v>
      </c>
      <c r="I347" s="50"/>
      <c r="J347" s="51" t="str">
        <f t="shared" si="12"/>
        <v/>
      </c>
    </row>
    <row r="348" spans="1:10" ht="30">
      <c r="A348" s="18">
        <f>MAX($A$140:A346)+1</f>
        <v>191</v>
      </c>
      <c r="B348" s="18" t="s">
        <v>351</v>
      </c>
      <c r="C348" s="48" t="s">
        <v>375</v>
      </c>
      <c r="D348" s="18" t="s">
        <v>378</v>
      </c>
      <c r="E348" s="29">
        <v>197.93</v>
      </c>
      <c r="F348" s="29">
        <v>181.43</v>
      </c>
      <c r="G348" s="29">
        <v>164.94</v>
      </c>
      <c r="H348" s="24" t="s">
        <v>614</v>
      </c>
      <c r="I348" s="50"/>
      <c r="J348" s="51" t="str">
        <f t="shared" si="12"/>
        <v/>
      </c>
    </row>
    <row r="349" spans="1:10" ht="45">
      <c r="A349" s="18">
        <f>MAX($A$140:A348)+1</f>
        <v>192</v>
      </c>
      <c r="B349" s="18" t="s">
        <v>481</v>
      </c>
      <c r="C349" s="48" t="s">
        <v>539</v>
      </c>
      <c r="D349" s="18" t="s">
        <v>421</v>
      </c>
      <c r="E349" s="29">
        <v>227.51</v>
      </c>
      <c r="F349" s="29">
        <v>208.55</v>
      </c>
      <c r="G349" s="29">
        <v>189.59</v>
      </c>
      <c r="H349" s="24" t="s">
        <v>614</v>
      </c>
      <c r="I349" s="50"/>
      <c r="J349" s="51" t="str">
        <f t="shared" si="12"/>
        <v/>
      </c>
    </row>
    <row r="350" spans="1:10" ht="45">
      <c r="A350" s="18">
        <f>MAX($A$140:A349)+1</f>
        <v>193</v>
      </c>
      <c r="B350" s="18" t="s">
        <v>486</v>
      </c>
      <c r="C350" s="48" t="s">
        <v>540</v>
      </c>
      <c r="D350" s="18" t="s">
        <v>421</v>
      </c>
      <c r="E350" s="29">
        <v>155.91999999999999</v>
      </c>
      <c r="F350" s="29">
        <v>142.91999999999999</v>
      </c>
      <c r="G350" s="29">
        <v>129.93</v>
      </c>
      <c r="H350" s="24" t="s">
        <v>614</v>
      </c>
      <c r="I350" s="50"/>
      <c r="J350" s="51" t="str">
        <f t="shared" si="12"/>
        <v/>
      </c>
    </row>
    <row r="351" spans="1:10">
      <c r="A351" s="18">
        <f>MAX($A$140:A350)+1</f>
        <v>194</v>
      </c>
      <c r="B351" s="42" t="s">
        <v>564</v>
      </c>
      <c r="C351" s="48" t="s">
        <v>608</v>
      </c>
      <c r="D351" s="18" t="s">
        <v>378</v>
      </c>
      <c r="E351" s="29">
        <v>251.74</v>
      </c>
      <c r="F351" s="29">
        <v>230.76</v>
      </c>
      <c r="G351" s="29">
        <v>209.78</v>
      </c>
      <c r="H351" s="24" t="s">
        <v>614</v>
      </c>
      <c r="I351" s="50"/>
      <c r="J351" s="51" t="str">
        <f t="shared" si="12"/>
        <v/>
      </c>
    </row>
    <row r="352" spans="1:10" ht="45">
      <c r="A352" s="18">
        <f>MAX($A$140:A351)+1</f>
        <v>195</v>
      </c>
      <c r="B352" s="18" t="s">
        <v>422</v>
      </c>
      <c r="C352" s="48" t="s">
        <v>423</v>
      </c>
      <c r="D352" s="18" t="s">
        <v>421</v>
      </c>
      <c r="E352" s="29" t="s">
        <v>612</v>
      </c>
      <c r="F352" s="29" t="s">
        <v>612</v>
      </c>
      <c r="G352" s="29" t="s">
        <v>612</v>
      </c>
      <c r="H352" s="24" t="s">
        <v>613</v>
      </c>
      <c r="I352" s="50"/>
      <c r="J352" s="51" t="str">
        <f t="shared" si="12"/>
        <v/>
      </c>
    </row>
    <row r="353" spans="1:10">
      <c r="A353" s="18">
        <f>MAX($A$140:A352)+1</f>
        <v>196</v>
      </c>
      <c r="B353" s="42" t="s">
        <v>563</v>
      </c>
      <c r="C353" s="48" t="s">
        <v>607</v>
      </c>
      <c r="D353" s="18" t="s">
        <v>378</v>
      </c>
      <c r="E353" s="29">
        <v>272.88</v>
      </c>
      <c r="F353" s="29">
        <v>250.14</v>
      </c>
      <c r="G353" s="29">
        <v>227.4</v>
      </c>
      <c r="H353" s="24" t="s">
        <v>614</v>
      </c>
      <c r="I353" s="50"/>
      <c r="J353" s="51" t="str">
        <f t="shared" si="12"/>
        <v/>
      </c>
    </row>
    <row r="354" spans="1:10">
      <c r="A354" s="18">
        <f>MAX($A$140:A353)+1</f>
        <v>197</v>
      </c>
      <c r="B354" s="18" t="s">
        <v>354</v>
      </c>
      <c r="C354" s="48" t="s">
        <v>377</v>
      </c>
      <c r="D354" s="18" t="s">
        <v>378</v>
      </c>
      <c r="E354" s="29" t="s">
        <v>612</v>
      </c>
      <c r="F354" s="29" t="s">
        <v>612</v>
      </c>
      <c r="G354" s="29" t="s">
        <v>612</v>
      </c>
      <c r="H354" s="24" t="s">
        <v>613</v>
      </c>
      <c r="I354" s="50"/>
      <c r="J354" s="51" t="str">
        <f t="shared" si="12"/>
        <v/>
      </c>
    </row>
    <row r="355" spans="1:10">
      <c r="A355" s="18">
        <f>MAX($A$140:A354)+1</f>
        <v>198</v>
      </c>
      <c r="B355" s="18" t="s">
        <v>353</v>
      </c>
      <c r="C355" s="48" t="s">
        <v>376</v>
      </c>
      <c r="D355" s="18" t="s">
        <v>378</v>
      </c>
      <c r="E355" s="29" t="s">
        <v>612</v>
      </c>
      <c r="F355" s="29" t="s">
        <v>612</v>
      </c>
      <c r="G355" s="29" t="s">
        <v>612</v>
      </c>
      <c r="H355" s="24" t="s">
        <v>613</v>
      </c>
      <c r="I355" s="50"/>
      <c r="J355" s="51" t="str">
        <f t="shared" si="12"/>
        <v/>
      </c>
    </row>
    <row r="356" spans="1:10">
      <c r="A356" s="18">
        <f>MAX($A$140:A355)+1</f>
        <v>199</v>
      </c>
      <c r="B356" s="18" t="s">
        <v>357</v>
      </c>
      <c r="C356" s="48" t="s">
        <v>609</v>
      </c>
      <c r="D356" s="18" t="s">
        <v>378</v>
      </c>
      <c r="E356" s="29" t="s">
        <v>612</v>
      </c>
      <c r="F356" s="29" t="s">
        <v>612</v>
      </c>
      <c r="G356" s="29" t="s">
        <v>612</v>
      </c>
      <c r="H356" s="24" t="s">
        <v>613</v>
      </c>
      <c r="I356" s="52"/>
      <c r="J356" s="51" t="str">
        <f t="shared" si="12"/>
        <v/>
      </c>
    </row>
    <row r="357" spans="1:10">
      <c r="A357" s="7"/>
      <c r="B357" s="9"/>
      <c r="C357" s="49" t="s">
        <v>596</v>
      </c>
      <c r="D357" s="8"/>
      <c r="E357" s="8"/>
      <c r="F357" s="8"/>
      <c r="G357" s="8"/>
      <c r="H357" s="27" t="s">
        <v>7</v>
      </c>
      <c r="I357" s="11"/>
      <c r="J357" s="10"/>
    </row>
    <row r="358" spans="1:10">
      <c r="A358" s="18" t="s">
        <v>325</v>
      </c>
      <c r="B358" s="18" t="s">
        <v>587</v>
      </c>
      <c r="C358" s="48" t="s">
        <v>588</v>
      </c>
      <c r="D358" s="18" t="s">
        <v>87</v>
      </c>
      <c r="E358" s="29">
        <v>275.94</v>
      </c>
      <c r="F358" s="29">
        <v>252.95</v>
      </c>
      <c r="G358" s="29">
        <v>229.95</v>
      </c>
      <c r="H358" s="24" t="s">
        <v>614</v>
      </c>
      <c r="I358" s="50"/>
      <c r="J358" s="51" t="str">
        <f>IF(I358&lt;1,"",IF($I$136="A",I358*G358,IF($I$136="B",I358*F358,I358*E358)))</f>
        <v/>
      </c>
    </row>
    <row r="359" spans="1:10">
      <c r="A359" s="7"/>
      <c r="B359" s="9"/>
      <c r="C359" s="49" t="s">
        <v>595</v>
      </c>
      <c r="D359" s="8"/>
      <c r="E359" s="8"/>
      <c r="F359" s="8"/>
      <c r="G359" s="8"/>
      <c r="H359" s="27" t="s">
        <v>7</v>
      </c>
      <c r="I359" s="11"/>
      <c r="J359" s="10"/>
    </row>
    <row r="360" spans="1:10">
      <c r="A360" s="18">
        <f>MAX($A$140:A359)+1</f>
        <v>200</v>
      </c>
      <c r="B360" s="18" t="s">
        <v>383</v>
      </c>
      <c r="C360" s="48" t="s">
        <v>414</v>
      </c>
      <c r="D360" s="18" t="s">
        <v>577</v>
      </c>
      <c r="E360" s="29">
        <v>254.37</v>
      </c>
      <c r="F360" s="29">
        <v>233.17</v>
      </c>
      <c r="G360" s="29">
        <v>211.97</v>
      </c>
      <c r="H360" s="24" t="s">
        <v>614</v>
      </c>
      <c r="I360" s="50"/>
      <c r="J360" s="51" t="str">
        <f t="shared" ref="J360:J363" si="13">IF(I360&lt;1,"",IF($I$136="A",I360*G360,IF($I$136="B",I360*F360,I360*E360)))</f>
        <v/>
      </c>
    </row>
    <row r="361" spans="1:10">
      <c r="A361" s="18">
        <f>MAX($A$140:A360)+1</f>
        <v>201</v>
      </c>
      <c r="B361" s="18" t="s">
        <v>384</v>
      </c>
      <c r="C361" s="48" t="s">
        <v>385</v>
      </c>
      <c r="D361" s="18" t="s">
        <v>580</v>
      </c>
      <c r="E361" s="29">
        <v>269.72000000000003</v>
      </c>
      <c r="F361" s="29">
        <v>247.24</v>
      </c>
      <c r="G361" s="29">
        <v>224.76</v>
      </c>
      <c r="H361" s="24" t="s">
        <v>614</v>
      </c>
      <c r="I361" s="50"/>
      <c r="J361" s="51" t="str">
        <f t="shared" si="13"/>
        <v/>
      </c>
    </row>
    <row r="362" spans="1:10">
      <c r="A362" s="18" t="s">
        <v>325</v>
      </c>
      <c r="B362" s="18" t="s">
        <v>569</v>
      </c>
      <c r="C362" s="48" t="s">
        <v>602</v>
      </c>
      <c r="D362" s="18" t="s">
        <v>578</v>
      </c>
      <c r="E362" s="29">
        <v>305.98</v>
      </c>
      <c r="F362" s="29">
        <v>280.48</v>
      </c>
      <c r="G362" s="29">
        <v>254.98</v>
      </c>
      <c r="H362" s="24" t="s">
        <v>614</v>
      </c>
      <c r="I362" s="50"/>
      <c r="J362" s="51" t="str">
        <f t="shared" si="13"/>
        <v/>
      </c>
    </row>
    <row r="363" spans="1:10">
      <c r="A363" s="18" t="s">
        <v>325</v>
      </c>
      <c r="B363" s="18" t="s">
        <v>585</v>
      </c>
      <c r="C363" s="48" t="s">
        <v>586</v>
      </c>
      <c r="D363" s="18" t="s">
        <v>579</v>
      </c>
      <c r="E363" s="29">
        <v>198.74</v>
      </c>
      <c r="F363" s="29">
        <v>182.18</v>
      </c>
      <c r="G363" s="29">
        <v>165.62</v>
      </c>
      <c r="H363" s="24" t="s">
        <v>615</v>
      </c>
      <c r="I363" s="50"/>
      <c r="J363" s="51" t="str">
        <f t="shared" si="13"/>
        <v/>
      </c>
    </row>
    <row r="364" spans="1:10">
      <c r="A364" s="40"/>
      <c r="B364" s="35"/>
      <c r="C364" s="49" t="s">
        <v>549</v>
      </c>
      <c r="D364" s="36"/>
      <c r="E364" s="37" t="s">
        <v>7</v>
      </c>
      <c r="F364" s="37" t="s">
        <v>7</v>
      </c>
      <c r="G364" s="37" t="s">
        <v>7</v>
      </c>
      <c r="H364" s="41"/>
      <c r="I364" s="53"/>
      <c r="J364" s="38"/>
    </row>
    <row r="365" spans="1:10">
      <c r="A365" s="18">
        <f>MAX($A$140:A364)+1</f>
        <v>202</v>
      </c>
      <c r="B365" s="18" t="s">
        <v>509</v>
      </c>
      <c r="C365" s="48" t="s">
        <v>541</v>
      </c>
      <c r="D365" s="18" t="s">
        <v>576</v>
      </c>
      <c r="E365" s="29">
        <v>83.57</v>
      </c>
      <c r="F365" s="29">
        <v>76.599999999999994</v>
      </c>
      <c r="G365" s="29">
        <v>69.64</v>
      </c>
      <c r="H365" s="24" t="s">
        <v>614</v>
      </c>
      <c r="I365" s="50"/>
      <c r="J365" s="51" t="str">
        <f>IF(I365&lt;1,"",IF($I$136="A",I365*G365,IF($I$136="B",I365*F365,I365*E365)))</f>
        <v/>
      </c>
    </row>
    <row r="366" spans="1:10">
      <c r="A366" s="40"/>
      <c r="B366" s="35"/>
      <c r="C366" s="49" t="s">
        <v>550</v>
      </c>
      <c r="D366" s="36"/>
      <c r="E366" s="37" t="s">
        <v>7</v>
      </c>
      <c r="F366" s="37" t="s">
        <v>7</v>
      </c>
      <c r="G366" s="37" t="s">
        <v>7</v>
      </c>
      <c r="H366" s="41"/>
      <c r="I366" s="53"/>
      <c r="J366" s="38"/>
    </row>
    <row r="367" spans="1:10" ht="30">
      <c r="A367" s="18">
        <f>MAX($A$140:A366)+1</f>
        <v>203</v>
      </c>
      <c r="B367" s="18" t="s">
        <v>401</v>
      </c>
      <c r="C367" s="48" t="s">
        <v>400</v>
      </c>
      <c r="D367" s="18" t="s">
        <v>73</v>
      </c>
      <c r="E367" s="29" t="s">
        <v>612</v>
      </c>
      <c r="F367" s="29" t="s">
        <v>612</v>
      </c>
      <c r="G367" s="29" t="s">
        <v>612</v>
      </c>
      <c r="H367" s="24" t="s">
        <v>613</v>
      </c>
      <c r="I367" s="50"/>
      <c r="J367" s="51" t="str">
        <f t="shared" ref="J367:J376" si="14">IF(I367&lt;1,"",IF($I$136="A",I367*G367,IF($I$136="B",I367*F367,I367*E367)))</f>
        <v/>
      </c>
    </row>
    <row r="368" spans="1:10">
      <c r="A368" s="18">
        <f>MAX($A$140:A367)+1</f>
        <v>204</v>
      </c>
      <c r="B368" s="18" t="s">
        <v>256</v>
      </c>
      <c r="C368" s="48" t="s">
        <v>257</v>
      </c>
      <c r="D368" s="18" t="s">
        <v>211</v>
      </c>
      <c r="E368" s="29">
        <v>209.88</v>
      </c>
      <c r="F368" s="29">
        <v>192.39</v>
      </c>
      <c r="G368" s="29">
        <v>174.9</v>
      </c>
      <c r="H368" s="24" t="s">
        <v>614</v>
      </c>
      <c r="I368" s="50"/>
      <c r="J368" s="51" t="str">
        <f t="shared" si="14"/>
        <v/>
      </c>
    </row>
    <row r="369" spans="1:10">
      <c r="A369" s="18">
        <f>MAX($A$140:A368)+1</f>
        <v>205</v>
      </c>
      <c r="B369" s="18" t="s">
        <v>258</v>
      </c>
      <c r="C369" s="48" t="s">
        <v>259</v>
      </c>
      <c r="D369" s="18" t="s">
        <v>211</v>
      </c>
      <c r="E369" s="29">
        <v>188.22</v>
      </c>
      <c r="F369" s="29">
        <v>172.54</v>
      </c>
      <c r="G369" s="29">
        <v>156.85</v>
      </c>
      <c r="H369" s="24" t="s">
        <v>614</v>
      </c>
      <c r="I369" s="50"/>
      <c r="J369" s="51" t="str">
        <f t="shared" si="14"/>
        <v/>
      </c>
    </row>
    <row r="370" spans="1:10">
      <c r="A370" s="18">
        <f>MAX($A$140:A369)+1</f>
        <v>206</v>
      </c>
      <c r="B370" s="18" t="s">
        <v>260</v>
      </c>
      <c r="C370" s="48" t="s">
        <v>261</v>
      </c>
      <c r="D370" s="18" t="s">
        <v>211</v>
      </c>
      <c r="E370" s="29" t="s">
        <v>612</v>
      </c>
      <c r="F370" s="29" t="s">
        <v>612</v>
      </c>
      <c r="G370" s="29" t="s">
        <v>612</v>
      </c>
      <c r="H370" s="24" t="s">
        <v>613</v>
      </c>
      <c r="I370" s="52"/>
      <c r="J370" s="51" t="str">
        <f t="shared" si="14"/>
        <v/>
      </c>
    </row>
    <row r="371" spans="1:10">
      <c r="A371" s="18">
        <f>MAX($A$140:A370)+1</f>
        <v>207</v>
      </c>
      <c r="B371" s="18" t="s">
        <v>444</v>
      </c>
      <c r="C371" s="48" t="s">
        <v>445</v>
      </c>
      <c r="D371" s="18" t="s">
        <v>211</v>
      </c>
      <c r="E371" s="29">
        <v>179.93</v>
      </c>
      <c r="F371" s="29">
        <v>164.93</v>
      </c>
      <c r="G371" s="29">
        <v>149.94</v>
      </c>
      <c r="H371" s="24" t="s">
        <v>614</v>
      </c>
      <c r="I371" s="50"/>
      <c r="J371" s="51" t="str">
        <f t="shared" si="14"/>
        <v/>
      </c>
    </row>
    <row r="372" spans="1:10">
      <c r="A372" s="18">
        <f>MAX($A$140:A371)+1</f>
        <v>208</v>
      </c>
      <c r="B372" s="18" t="s">
        <v>262</v>
      </c>
      <c r="C372" s="48" t="s">
        <v>263</v>
      </c>
      <c r="D372" s="18" t="s">
        <v>211</v>
      </c>
      <c r="E372" s="29" t="s">
        <v>612</v>
      </c>
      <c r="F372" s="29" t="s">
        <v>612</v>
      </c>
      <c r="G372" s="29" t="s">
        <v>612</v>
      </c>
      <c r="H372" s="24" t="s">
        <v>613</v>
      </c>
      <c r="I372" s="52"/>
      <c r="J372" s="51" t="str">
        <f t="shared" si="14"/>
        <v/>
      </c>
    </row>
    <row r="373" spans="1:10">
      <c r="A373" s="18">
        <f>MAX($A$140:A372)+1</f>
        <v>209</v>
      </c>
      <c r="B373" s="18" t="s">
        <v>446</v>
      </c>
      <c r="C373" s="48" t="s">
        <v>447</v>
      </c>
      <c r="D373" s="18" t="s">
        <v>211</v>
      </c>
      <c r="E373" s="29">
        <v>179.98</v>
      </c>
      <c r="F373" s="29">
        <v>164.98</v>
      </c>
      <c r="G373" s="29">
        <v>149.97999999999999</v>
      </c>
      <c r="H373" s="24" t="s">
        <v>615</v>
      </c>
      <c r="I373" s="50"/>
      <c r="J373" s="51" t="str">
        <f t="shared" si="14"/>
        <v/>
      </c>
    </row>
    <row r="374" spans="1:10" ht="30">
      <c r="A374" s="18">
        <f>MAX($A$140:A373)+1</f>
        <v>210</v>
      </c>
      <c r="B374" s="18" t="s">
        <v>264</v>
      </c>
      <c r="C374" s="48" t="s">
        <v>265</v>
      </c>
      <c r="D374" s="18" t="s">
        <v>211</v>
      </c>
      <c r="E374" s="29" t="s">
        <v>612</v>
      </c>
      <c r="F374" s="29" t="s">
        <v>612</v>
      </c>
      <c r="G374" s="29" t="s">
        <v>612</v>
      </c>
      <c r="H374" s="24" t="s">
        <v>613</v>
      </c>
      <c r="I374" s="52"/>
      <c r="J374" s="51" t="str">
        <f t="shared" si="14"/>
        <v/>
      </c>
    </row>
    <row r="375" spans="1:10">
      <c r="A375" s="18">
        <f>MAX($A$140:A374)+1</f>
        <v>211</v>
      </c>
      <c r="B375" s="18" t="s">
        <v>266</v>
      </c>
      <c r="C375" s="48" t="s">
        <v>267</v>
      </c>
      <c r="D375" s="18" t="s">
        <v>211</v>
      </c>
      <c r="E375" s="29" t="s">
        <v>612</v>
      </c>
      <c r="F375" s="29" t="s">
        <v>612</v>
      </c>
      <c r="G375" s="29" t="s">
        <v>612</v>
      </c>
      <c r="H375" s="24" t="s">
        <v>613</v>
      </c>
      <c r="I375" s="52"/>
      <c r="J375" s="51" t="str">
        <f t="shared" si="14"/>
        <v/>
      </c>
    </row>
    <row r="376" spans="1:10">
      <c r="A376" s="18">
        <f>MAX($A$140:A375)+1</f>
        <v>212</v>
      </c>
      <c r="B376" s="18" t="s">
        <v>268</v>
      </c>
      <c r="C376" s="48" t="s">
        <v>269</v>
      </c>
      <c r="D376" s="18" t="s">
        <v>71</v>
      </c>
      <c r="E376" s="29" t="s">
        <v>612</v>
      </c>
      <c r="F376" s="29" t="s">
        <v>612</v>
      </c>
      <c r="G376" s="29" t="s">
        <v>612</v>
      </c>
      <c r="H376" s="24" t="s">
        <v>613</v>
      </c>
      <c r="I376" s="52"/>
      <c r="J376" s="51" t="str">
        <f t="shared" si="14"/>
        <v/>
      </c>
    </row>
    <row r="377" spans="1:10">
      <c r="A377" s="40"/>
      <c r="B377" s="35"/>
      <c r="C377" s="49" t="s">
        <v>551</v>
      </c>
      <c r="D377" s="36"/>
      <c r="E377" s="37" t="s">
        <v>7</v>
      </c>
      <c r="F377" s="37" t="s">
        <v>7</v>
      </c>
      <c r="G377" s="37" t="s">
        <v>7</v>
      </c>
      <c r="H377" s="41"/>
      <c r="I377" s="53"/>
      <c r="J377" s="38"/>
    </row>
    <row r="378" spans="1:10">
      <c r="A378" s="18">
        <f>MAX($A$140:A377)+1</f>
        <v>213</v>
      </c>
      <c r="B378" s="18" t="s">
        <v>391</v>
      </c>
      <c r="C378" s="48" t="s">
        <v>396</v>
      </c>
      <c r="D378" s="18" t="s">
        <v>38</v>
      </c>
      <c r="E378" s="29">
        <v>77.62</v>
      </c>
      <c r="F378" s="29">
        <v>71.150000000000006</v>
      </c>
      <c r="G378" s="29">
        <v>64.680000000000007</v>
      </c>
      <c r="H378" s="24" t="s">
        <v>615</v>
      </c>
      <c r="I378" s="50"/>
      <c r="J378" s="51" t="str">
        <f t="shared" ref="J378:J380" si="15">IF(I378&lt;1,"",IF($I$136="A",I378*G378,IF($I$136="B",I378*F378,I378*E378)))</f>
        <v/>
      </c>
    </row>
    <row r="379" spans="1:10">
      <c r="A379" s="18">
        <f>MAX($A$140:A378)+1</f>
        <v>214</v>
      </c>
      <c r="B379" s="18" t="s">
        <v>392</v>
      </c>
      <c r="C379" s="48" t="s">
        <v>397</v>
      </c>
      <c r="D379" s="18" t="s">
        <v>38</v>
      </c>
      <c r="E379" s="29">
        <v>77.62</v>
      </c>
      <c r="F379" s="29">
        <v>71.150000000000006</v>
      </c>
      <c r="G379" s="29">
        <v>64.680000000000007</v>
      </c>
      <c r="H379" s="24" t="s">
        <v>614</v>
      </c>
      <c r="I379" s="50"/>
      <c r="J379" s="51" t="str">
        <f t="shared" si="15"/>
        <v/>
      </c>
    </row>
    <row r="380" spans="1:10">
      <c r="A380" s="18">
        <f>MAX($A$140:A379)+1</f>
        <v>215</v>
      </c>
      <c r="B380" s="18" t="s">
        <v>398</v>
      </c>
      <c r="C380" s="48" t="s">
        <v>399</v>
      </c>
      <c r="D380" s="18" t="s">
        <v>576</v>
      </c>
      <c r="E380" s="29" t="s">
        <v>612</v>
      </c>
      <c r="F380" s="29" t="s">
        <v>612</v>
      </c>
      <c r="G380" s="29" t="s">
        <v>612</v>
      </c>
      <c r="H380" s="24" t="s">
        <v>613</v>
      </c>
      <c r="I380" s="50"/>
      <c r="J380" s="51" t="str">
        <f t="shared" si="15"/>
        <v/>
      </c>
    </row>
    <row r="381" spans="1:10">
      <c r="A381" s="40"/>
      <c r="B381" s="35"/>
      <c r="C381" s="49" t="s">
        <v>552</v>
      </c>
      <c r="D381" s="36"/>
      <c r="E381" s="37" t="s">
        <v>7</v>
      </c>
      <c r="F381" s="37" t="s">
        <v>7</v>
      </c>
      <c r="G381" s="37" t="s">
        <v>7</v>
      </c>
      <c r="H381" s="41"/>
      <c r="I381" s="53"/>
      <c r="J381" s="38"/>
    </row>
    <row r="382" spans="1:10">
      <c r="A382" s="18">
        <f>MAX($A$140:A381)+1</f>
        <v>216</v>
      </c>
      <c r="B382" s="18" t="s">
        <v>487</v>
      </c>
      <c r="C382" s="48" t="s">
        <v>542</v>
      </c>
      <c r="D382" s="18" t="s">
        <v>207</v>
      </c>
      <c r="E382" s="29">
        <v>107.89</v>
      </c>
      <c r="F382" s="29">
        <v>98.9</v>
      </c>
      <c r="G382" s="29">
        <v>89.91</v>
      </c>
      <c r="H382" s="24" t="s">
        <v>614</v>
      </c>
      <c r="I382" s="50"/>
      <c r="J382" s="51" t="str">
        <f>IF(I382&lt;1,"",IF($I$136="A",I382*G382,IF($I$136="B",I382*F382,I382*E382)))</f>
        <v/>
      </c>
    </row>
    <row r="383" spans="1:10">
      <c r="A383" s="40"/>
      <c r="B383" s="35"/>
      <c r="C383" s="49" t="s">
        <v>553</v>
      </c>
      <c r="D383" s="36"/>
      <c r="E383" s="37" t="s">
        <v>7</v>
      </c>
      <c r="F383" s="37" t="s">
        <v>7</v>
      </c>
      <c r="G383" s="37" t="s">
        <v>7</v>
      </c>
      <c r="H383" s="41"/>
      <c r="I383" s="53"/>
      <c r="J383" s="38"/>
    </row>
    <row r="384" spans="1:10" ht="30">
      <c r="A384" s="18">
        <f>MAX($A$140:A383)+1</f>
        <v>217</v>
      </c>
      <c r="B384" s="18" t="s">
        <v>270</v>
      </c>
      <c r="C384" s="48" t="s">
        <v>271</v>
      </c>
      <c r="D384" s="18" t="s">
        <v>73</v>
      </c>
      <c r="E384" s="29">
        <v>12.59</v>
      </c>
      <c r="F384" s="29">
        <v>11.54</v>
      </c>
      <c r="G384" s="29">
        <v>10.49</v>
      </c>
      <c r="H384" s="24" t="s">
        <v>614</v>
      </c>
      <c r="I384" s="50"/>
      <c r="J384" s="51" t="str">
        <f t="shared" ref="J384:J385" si="16">IF(I384&lt;1,"",IF($I$136="A",I384*G384,IF($I$136="B",I384*F384,I384*E384)))</f>
        <v/>
      </c>
    </row>
    <row r="385" spans="1:10">
      <c r="A385" s="18">
        <f>MAX($A$140:A384)+1</f>
        <v>218</v>
      </c>
      <c r="B385" s="18" t="s">
        <v>272</v>
      </c>
      <c r="C385" s="48" t="s">
        <v>273</v>
      </c>
      <c r="D385" s="18" t="s">
        <v>73</v>
      </c>
      <c r="E385" s="29">
        <v>14.22</v>
      </c>
      <c r="F385" s="29">
        <v>13.04</v>
      </c>
      <c r="G385" s="29">
        <v>11.85</v>
      </c>
      <c r="H385" s="24" t="s">
        <v>614</v>
      </c>
      <c r="I385" s="50"/>
      <c r="J385" s="51" t="str">
        <f t="shared" si="16"/>
        <v/>
      </c>
    </row>
    <row r="386" spans="1:10">
      <c r="A386" s="40"/>
      <c r="B386" s="35"/>
      <c r="C386" s="49" t="s">
        <v>554</v>
      </c>
      <c r="D386" s="36"/>
      <c r="E386" s="37" t="s">
        <v>7</v>
      </c>
      <c r="F386" s="37" t="s">
        <v>7</v>
      </c>
      <c r="G386" s="37" t="s">
        <v>7</v>
      </c>
      <c r="H386" s="41"/>
      <c r="I386" s="53"/>
      <c r="J386" s="38"/>
    </row>
    <row r="387" spans="1:10">
      <c r="A387" s="18">
        <f>MAX($A$140:A386)+1</f>
        <v>219</v>
      </c>
      <c r="B387" s="18" t="s">
        <v>274</v>
      </c>
      <c r="C387" s="48" t="s">
        <v>275</v>
      </c>
      <c r="D387" s="18" t="s">
        <v>68</v>
      </c>
      <c r="E387" s="29">
        <v>83.96</v>
      </c>
      <c r="F387" s="29">
        <v>76.97</v>
      </c>
      <c r="G387" s="29">
        <v>69.97</v>
      </c>
      <c r="H387" s="24" t="s">
        <v>614</v>
      </c>
      <c r="I387" s="50"/>
      <c r="J387" s="51" t="str">
        <f>IF(I387&lt;1,"",IF($I$136="A",I387*G387,IF($I$136="B",I387*F387,I387*E387)))</f>
        <v/>
      </c>
    </row>
    <row r="388" spans="1:10">
      <c r="A388" s="40"/>
      <c r="B388" s="35"/>
      <c r="C388" s="49" t="s">
        <v>555</v>
      </c>
      <c r="D388" s="36"/>
      <c r="E388" s="37" t="s">
        <v>7</v>
      </c>
      <c r="F388" s="37" t="s">
        <v>7</v>
      </c>
      <c r="G388" s="37" t="s">
        <v>7</v>
      </c>
      <c r="H388" s="41"/>
      <c r="I388" s="53"/>
      <c r="J388" s="38"/>
    </row>
    <row r="389" spans="1:10">
      <c r="A389" s="18">
        <f>MAX($A$140:A388)+1</f>
        <v>220</v>
      </c>
      <c r="B389" s="18" t="s">
        <v>276</v>
      </c>
      <c r="C389" s="48" t="s">
        <v>305</v>
      </c>
      <c r="D389" s="18" t="s">
        <v>74</v>
      </c>
      <c r="E389" s="29" t="s">
        <v>612</v>
      </c>
      <c r="F389" s="29" t="s">
        <v>612</v>
      </c>
      <c r="G389" s="29" t="s">
        <v>612</v>
      </c>
      <c r="H389" s="24" t="s">
        <v>613</v>
      </c>
      <c r="I389" s="50"/>
      <c r="J389" s="51" t="str">
        <f>IF(I389&lt;1,"",IF($I$136="A",I389*G389,IF($I$136="B",I389*F389,I389*E389)))</f>
        <v/>
      </c>
    </row>
    <row r="390" spans="1:10">
      <c r="A390" s="7"/>
      <c r="B390" s="9"/>
      <c r="C390" s="47" t="s">
        <v>574</v>
      </c>
      <c r="D390" s="8"/>
      <c r="E390" s="8"/>
      <c r="F390" s="8"/>
      <c r="G390" s="8"/>
      <c r="H390" s="27" t="s">
        <v>7</v>
      </c>
      <c r="I390" s="11"/>
      <c r="J390" s="10"/>
    </row>
    <row r="391" spans="1:10">
      <c r="A391" s="18">
        <f>MAX($A$140:A390)+1</f>
        <v>221</v>
      </c>
      <c r="B391" s="18" t="s">
        <v>311</v>
      </c>
      <c r="C391" s="48" t="s">
        <v>312</v>
      </c>
      <c r="D391" s="18" t="s">
        <v>68</v>
      </c>
      <c r="E391" s="29">
        <v>219.99</v>
      </c>
      <c r="F391" s="29">
        <v>219.99</v>
      </c>
      <c r="G391" s="29">
        <v>219.99</v>
      </c>
      <c r="H391" s="24" t="s">
        <v>614</v>
      </c>
      <c r="I391" s="50"/>
      <c r="J391" s="51" t="str">
        <f t="shared" ref="J391:J392" si="17">IF(I391&lt;1,"",IF($I$136="A",I391*G391,IF($I$136="B",I391*F391,I391*E391)))</f>
        <v/>
      </c>
    </row>
    <row r="392" spans="1:10">
      <c r="A392" s="18">
        <f>MAX($A$140:A391)+1</f>
        <v>222</v>
      </c>
      <c r="B392" s="18" t="s">
        <v>408</v>
      </c>
      <c r="C392" s="48" t="s">
        <v>409</v>
      </c>
      <c r="D392" s="18" t="s">
        <v>68</v>
      </c>
      <c r="E392" s="29">
        <v>359.99</v>
      </c>
      <c r="F392" s="29">
        <v>359.99</v>
      </c>
      <c r="G392" s="29">
        <v>359.99</v>
      </c>
      <c r="H392" s="24" t="s">
        <v>615</v>
      </c>
      <c r="I392" s="50"/>
      <c r="J392" s="51" t="str">
        <f t="shared" si="17"/>
        <v/>
      </c>
    </row>
    <row r="393" spans="1:10">
      <c r="A393" s="7"/>
      <c r="B393" s="9"/>
      <c r="C393" s="47" t="s">
        <v>597</v>
      </c>
      <c r="D393" s="8"/>
      <c r="E393" s="8"/>
      <c r="F393" s="8"/>
      <c r="G393" s="8"/>
      <c r="H393" s="27" t="s">
        <v>7</v>
      </c>
      <c r="I393" s="11"/>
      <c r="J393" s="10"/>
    </row>
    <row r="394" spans="1:10">
      <c r="A394" s="18">
        <f>MAX($A$140:A392)+1</f>
        <v>223</v>
      </c>
      <c r="B394" s="18" t="s">
        <v>313</v>
      </c>
      <c r="C394" s="48" t="s">
        <v>415</v>
      </c>
      <c r="D394" s="18" t="s">
        <v>68</v>
      </c>
      <c r="E394" s="29">
        <v>17.989999999999998</v>
      </c>
      <c r="F394" s="29">
        <v>17.989999999999998</v>
      </c>
      <c r="G394" s="29">
        <v>17.989999999999998</v>
      </c>
      <c r="H394" s="24" t="s">
        <v>614</v>
      </c>
      <c r="I394" s="50"/>
      <c r="J394" s="51" t="str">
        <f t="shared" ref="J394:J402" si="18">IF(I394&lt;1,"",IF($I$136="A",I394*G394,IF($I$136="B",I394*F394,I394*E394)))</f>
        <v/>
      </c>
    </row>
    <row r="395" spans="1:10">
      <c r="A395" s="18">
        <f>MAX($A$140:A394)+1</f>
        <v>224</v>
      </c>
      <c r="B395" s="18" t="s">
        <v>410</v>
      </c>
      <c r="C395" s="48" t="s">
        <v>411</v>
      </c>
      <c r="D395" s="18" t="s">
        <v>68</v>
      </c>
      <c r="E395" s="29">
        <v>25.99</v>
      </c>
      <c r="F395" s="29">
        <v>25.99</v>
      </c>
      <c r="G395" s="29">
        <v>25.99</v>
      </c>
      <c r="H395" s="24" t="s">
        <v>614</v>
      </c>
      <c r="I395" s="50"/>
      <c r="J395" s="51" t="str">
        <f t="shared" si="18"/>
        <v/>
      </c>
    </row>
    <row r="396" spans="1:10">
      <c r="A396" s="18">
        <f>MAX($A$140:A395)+1</f>
        <v>225</v>
      </c>
      <c r="B396" s="18" t="s">
        <v>412</v>
      </c>
      <c r="C396" s="48" t="s">
        <v>413</v>
      </c>
      <c r="D396" s="18" t="s">
        <v>68</v>
      </c>
      <c r="E396" s="29">
        <v>32.99</v>
      </c>
      <c r="F396" s="29">
        <v>32.99</v>
      </c>
      <c r="G396" s="29">
        <v>32.99</v>
      </c>
      <c r="H396" s="24" t="s">
        <v>614</v>
      </c>
      <c r="I396" s="50"/>
      <c r="J396" s="51" t="str">
        <f t="shared" si="18"/>
        <v/>
      </c>
    </row>
    <row r="397" spans="1:10" ht="30">
      <c r="A397" s="18">
        <f>MAX($A$140:A396)+1</f>
        <v>226</v>
      </c>
      <c r="B397" s="18" t="s">
        <v>318</v>
      </c>
      <c r="C397" s="48" t="s">
        <v>321</v>
      </c>
      <c r="D397" s="18" t="s">
        <v>204</v>
      </c>
      <c r="E397" s="29">
        <v>41.15</v>
      </c>
      <c r="F397" s="29">
        <v>41.15</v>
      </c>
      <c r="G397" s="29">
        <v>41.15</v>
      </c>
      <c r="H397" s="24" t="s">
        <v>614</v>
      </c>
      <c r="I397" s="50"/>
      <c r="J397" s="51" t="str">
        <f t="shared" si="18"/>
        <v/>
      </c>
    </row>
    <row r="398" spans="1:10" ht="30">
      <c r="A398" s="18">
        <f>MAX($A$140:A397)+1</f>
        <v>227</v>
      </c>
      <c r="B398" s="18" t="s">
        <v>319</v>
      </c>
      <c r="C398" s="48" t="s">
        <v>322</v>
      </c>
      <c r="D398" s="18" t="s">
        <v>221</v>
      </c>
      <c r="E398" s="29">
        <v>37.74</v>
      </c>
      <c r="F398" s="29">
        <v>37.74</v>
      </c>
      <c r="G398" s="29">
        <v>37.74</v>
      </c>
      <c r="H398" s="24" t="s">
        <v>614</v>
      </c>
      <c r="I398" s="50"/>
      <c r="J398" s="51" t="str">
        <f t="shared" si="18"/>
        <v/>
      </c>
    </row>
    <row r="399" spans="1:10" ht="30">
      <c r="A399" s="18">
        <f>MAX($A$140:A398)+1</f>
        <v>228</v>
      </c>
      <c r="B399" s="18" t="s">
        <v>320</v>
      </c>
      <c r="C399" s="48" t="s">
        <v>323</v>
      </c>
      <c r="D399" s="18" t="s">
        <v>223</v>
      </c>
      <c r="E399" s="29">
        <v>32.75</v>
      </c>
      <c r="F399" s="29">
        <v>32.75</v>
      </c>
      <c r="G399" s="29">
        <v>32.75</v>
      </c>
      <c r="H399" s="24" t="s">
        <v>614</v>
      </c>
      <c r="I399" s="50"/>
      <c r="J399" s="51" t="str">
        <f t="shared" si="18"/>
        <v/>
      </c>
    </row>
    <row r="400" spans="1:10" ht="30">
      <c r="A400" s="18">
        <f>MAX($A$140:A397)+1</f>
        <v>227</v>
      </c>
      <c r="B400" s="18" t="s">
        <v>317</v>
      </c>
      <c r="C400" s="48" t="s">
        <v>324</v>
      </c>
      <c r="D400" s="18" t="s">
        <v>204</v>
      </c>
      <c r="E400" s="29">
        <v>41.15</v>
      </c>
      <c r="F400" s="29">
        <v>41.15</v>
      </c>
      <c r="G400" s="29">
        <v>41.15</v>
      </c>
      <c r="H400" s="24" t="s">
        <v>614</v>
      </c>
      <c r="I400" s="50"/>
      <c r="J400" s="51" t="str">
        <f t="shared" si="18"/>
        <v/>
      </c>
    </row>
    <row r="401" spans="1:10" ht="30">
      <c r="A401" s="18">
        <f>MAX($A$140:A398)+1</f>
        <v>228</v>
      </c>
      <c r="B401" s="18" t="s">
        <v>570</v>
      </c>
      <c r="C401" s="48" t="s">
        <v>571</v>
      </c>
      <c r="D401" s="18" t="s">
        <v>221</v>
      </c>
      <c r="E401" s="29">
        <v>37.74</v>
      </c>
      <c r="F401" s="29">
        <v>37.74</v>
      </c>
      <c r="G401" s="29">
        <v>37.74</v>
      </c>
      <c r="H401" s="24" t="s">
        <v>614</v>
      </c>
      <c r="I401" s="50"/>
      <c r="J401" s="51" t="str">
        <f t="shared" si="18"/>
        <v/>
      </c>
    </row>
    <row r="402" spans="1:10" ht="30">
      <c r="A402" s="18">
        <f>MAX($A$140:A399)+1</f>
        <v>229</v>
      </c>
      <c r="B402" s="18" t="s">
        <v>572</v>
      </c>
      <c r="C402" s="48" t="s">
        <v>573</v>
      </c>
      <c r="D402" s="18" t="s">
        <v>223</v>
      </c>
      <c r="E402" s="29">
        <v>32.75</v>
      </c>
      <c r="F402" s="29">
        <v>32.75</v>
      </c>
      <c r="G402" s="29">
        <v>32.75</v>
      </c>
      <c r="H402" s="24" t="s">
        <v>614</v>
      </c>
      <c r="I402" s="50"/>
      <c r="J402" s="51" t="str">
        <f t="shared" si="18"/>
        <v/>
      </c>
    </row>
    <row r="403" spans="1:10">
      <c r="A403" s="7"/>
      <c r="B403" s="9"/>
      <c r="C403" s="47" t="s">
        <v>598</v>
      </c>
      <c r="D403" s="8"/>
      <c r="E403" s="8"/>
      <c r="F403" s="8"/>
      <c r="G403" s="8"/>
      <c r="H403" s="27" t="s">
        <v>7</v>
      </c>
      <c r="I403" s="11"/>
      <c r="J403" s="10"/>
    </row>
    <row r="404" spans="1:10">
      <c r="A404" s="18">
        <f>MAX($A$140:A402)+1</f>
        <v>230</v>
      </c>
      <c r="B404" s="18" t="s">
        <v>284</v>
      </c>
      <c r="C404" s="48" t="s">
        <v>219</v>
      </c>
      <c r="D404" s="18" t="s">
        <v>204</v>
      </c>
      <c r="E404" s="29">
        <v>34.69</v>
      </c>
      <c r="F404" s="29">
        <v>34.69</v>
      </c>
      <c r="G404" s="29">
        <v>34.69</v>
      </c>
      <c r="H404" s="24" t="s">
        <v>614</v>
      </c>
      <c r="I404" s="50"/>
      <c r="J404" s="51" t="str">
        <f t="shared" ref="J404:J408" si="19">IF(I404&lt;1,"",IF($I$136="A",I404*G404,IF($I$136="B",I404*F404,I404*E404)))</f>
        <v/>
      </c>
    </row>
    <row r="405" spans="1:10">
      <c r="A405" s="18">
        <f>MAX($A$140:A404)+1</f>
        <v>231</v>
      </c>
      <c r="B405" s="18" t="s">
        <v>285</v>
      </c>
      <c r="C405" s="48" t="s">
        <v>220</v>
      </c>
      <c r="D405" s="18" t="s">
        <v>221</v>
      </c>
      <c r="E405" s="29">
        <v>32.950000000000003</v>
      </c>
      <c r="F405" s="29">
        <v>32.950000000000003</v>
      </c>
      <c r="G405" s="29">
        <v>32.950000000000003</v>
      </c>
      <c r="H405" s="24" t="s">
        <v>614</v>
      </c>
      <c r="I405" s="50"/>
      <c r="J405" s="51" t="str">
        <f t="shared" si="19"/>
        <v/>
      </c>
    </row>
    <row r="406" spans="1:10">
      <c r="A406" s="18">
        <f>MAX($A$140:A405)+1</f>
        <v>232</v>
      </c>
      <c r="B406" s="18" t="s">
        <v>286</v>
      </c>
      <c r="C406" s="48" t="s">
        <v>222</v>
      </c>
      <c r="D406" s="18" t="s">
        <v>223</v>
      </c>
      <c r="E406" s="29">
        <v>29.55</v>
      </c>
      <c r="F406" s="29">
        <v>29.55</v>
      </c>
      <c r="G406" s="29">
        <v>29.55</v>
      </c>
      <c r="H406" s="24" t="s">
        <v>614</v>
      </c>
      <c r="I406" s="50"/>
      <c r="J406" s="51" t="str">
        <f t="shared" si="19"/>
        <v/>
      </c>
    </row>
    <row r="407" spans="1:10">
      <c r="A407" s="18">
        <f>MAX($A$140:A406)+1</f>
        <v>233</v>
      </c>
      <c r="B407" s="18" t="s">
        <v>287</v>
      </c>
      <c r="C407" s="48" t="s">
        <v>224</v>
      </c>
      <c r="D407" s="18" t="s">
        <v>74</v>
      </c>
      <c r="E407" s="29">
        <v>33.97</v>
      </c>
      <c r="F407" s="29">
        <v>33.97</v>
      </c>
      <c r="G407" s="29">
        <v>33.97</v>
      </c>
      <c r="H407" s="24" t="s">
        <v>614</v>
      </c>
      <c r="I407" s="50"/>
      <c r="J407" s="51" t="str">
        <f t="shared" si="19"/>
        <v/>
      </c>
    </row>
    <row r="408" spans="1:10">
      <c r="A408" s="18">
        <f>MAX($A$140:A407)+1</f>
        <v>234</v>
      </c>
      <c r="B408" s="18" t="s">
        <v>235</v>
      </c>
      <c r="C408" s="48" t="s">
        <v>236</v>
      </c>
      <c r="D408" s="18" t="s">
        <v>237</v>
      </c>
      <c r="E408" s="29">
        <v>7.89</v>
      </c>
      <c r="F408" s="29">
        <v>7.89</v>
      </c>
      <c r="G408" s="29">
        <v>7.89</v>
      </c>
      <c r="H408" s="24" t="s">
        <v>614</v>
      </c>
      <c r="I408" s="50"/>
      <c r="J408" s="51" t="str">
        <f t="shared" si="19"/>
        <v/>
      </c>
    </row>
    <row r="409" spans="1:10">
      <c r="A409" s="7"/>
      <c r="B409" s="9"/>
      <c r="C409" s="47" t="s">
        <v>575</v>
      </c>
      <c r="D409" s="8"/>
      <c r="E409" s="8"/>
      <c r="F409" s="8"/>
      <c r="G409" s="8"/>
      <c r="H409" s="27" t="s">
        <v>7</v>
      </c>
      <c r="I409" s="11"/>
      <c r="J409" s="10"/>
    </row>
    <row r="410" spans="1:10">
      <c r="A410" s="18">
        <f>MAX($A$140:A408)+1</f>
        <v>235</v>
      </c>
      <c r="B410" s="18" t="s">
        <v>225</v>
      </c>
      <c r="C410" s="48" t="s">
        <v>226</v>
      </c>
      <c r="D410" s="18" t="s">
        <v>68</v>
      </c>
      <c r="E410" s="29">
        <v>5.28</v>
      </c>
      <c r="F410" s="29">
        <v>4.84</v>
      </c>
      <c r="G410" s="29">
        <v>4.4000000000000004</v>
      </c>
      <c r="H410" s="24" t="s">
        <v>614</v>
      </c>
      <c r="I410" s="50"/>
      <c r="J410" s="51" t="str">
        <f t="shared" ref="J410:J419" si="20">IF(I410&lt;1,"",IF($I$136="A",I410*G410,IF($I$136="B",I410*F410,I410*E410)))</f>
        <v/>
      </c>
    </row>
    <row r="411" spans="1:10" ht="30">
      <c r="A411" s="18">
        <f>MAX($A$140:A410)+1</f>
        <v>236</v>
      </c>
      <c r="B411" s="18" t="s">
        <v>227</v>
      </c>
      <c r="C411" s="48" t="s">
        <v>228</v>
      </c>
      <c r="D411" s="18" t="s">
        <v>68</v>
      </c>
      <c r="E411" s="29">
        <v>10.67</v>
      </c>
      <c r="F411" s="29">
        <v>9.7799999999999994</v>
      </c>
      <c r="G411" s="29">
        <v>8.89</v>
      </c>
      <c r="H411" s="24" t="s">
        <v>614</v>
      </c>
      <c r="I411" s="50"/>
      <c r="J411" s="51" t="str">
        <f t="shared" si="20"/>
        <v/>
      </c>
    </row>
    <row r="412" spans="1:10">
      <c r="A412" s="18">
        <f>MAX($A$140:A411)+1</f>
        <v>237</v>
      </c>
      <c r="B412" s="18" t="s">
        <v>229</v>
      </c>
      <c r="C412" s="48" t="s">
        <v>230</v>
      </c>
      <c r="D412" s="18" t="s">
        <v>207</v>
      </c>
      <c r="E412" s="29">
        <v>47.81</v>
      </c>
      <c r="F412" s="29">
        <v>43.82</v>
      </c>
      <c r="G412" s="29">
        <v>39.840000000000003</v>
      </c>
      <c r="H412" s="24" t="s">
        <v>614</v>
      </c>
      <c r="I412" s="50"/>
      <c r="J412" s="51" t="str">
        <f t="shared" si="20"/>
        <v/>
      </c>
    </row>
    <row r="413" spans="1:10">
      <c r="A413" s="18">
        <f>MAX($A$140:A412)+1</f>
        <v>238</v>
      </c>
      <c r="B413" s="18" t="s">
        <v>303</v>
      </c>
      <c r="C413" s="48" t="s">
        <v>304</v>
      </c>
      <c r="D413" s="18" t="s">
        <v>68</v>
      </c>
      <c r="E413" s="29">
        <v>2.7</v>
      </c>
      <c r="F413" s="29">
        <v>2.48</v>
      </c>
      <c r="G413" s="29">
        <v>2.25</v>
      </c>
      <c r="H413" s="24" t="s">
        <v>614</v>
      </c>
      <c r="I413" s="50"/>
      <c r="J413" s="51" t="str">
        <f t="shared" si="20"/>
        <v/>
      </c>
    </row>
    <row r="414" spans="1:10">
      <c r="A414" s="18">
        <f>MAX($A$140:A413)+1</f>
        <v>239</v>
      </c>
      <c r="B414" s="18" t="s">
        <v>231</v>
      </c>
      <c r="C414" s="48" t="s">
        <v>308</v>
      </c>
      <c r="D414" s="18" t="s">
        <v>68</v>
      </c>
      <c r="E414" s="29">
        <v>15.99</v>
      </c>
      <c r="F414" s="29">
        <v>15.99</v>
      </c>
      <c r="G414" s="29">
        <v>15.99</v>
      </c>
      <c r="H414" s="24" t="s">
        <v>614</v>
      </c>
      <c r="I414" s="50"/>
      <c r="J414" s="51" t="str">
        <f t="shared" si="20"/>
        <v/>
      </c>
    </row>
    <row r="415" spans="1:10">
      <c r="A415" s="18">
        <f>MAX($A$140:A414)+1</f>
        <v>240</v>
      </c>
      <c r="B415" s="18" t="s">
        <v>232</v>
      </c>
      <c r="C415" s="48" t="s">
        <v>309</v>
      </c>
      <c r="D415" s="18" t="s">
        <v>68</v>
      </c>
      <c r="E415" s="29">
        <v>14.99</v>
      </c>
      <c r="F415" s="29">
        <v>14.99</v>
      </c>
      <c r="G415" s="29">
        <v>14.99</v>
      </c>
      <c r="H415" s="24" t="s">
        <v>614</v>
      </c>
      <c r="I415" s="50"/>
      <c r="J415" s="51" t="str">
        <f t="shared" si="20"/>
        <v/>
      </c>
    </row>
    <row r="416" spans="1:10">
      <c r="A416" s="18">
        <f>MAX($A$140:A415)+1</f>
        <v>241</v>
      </c>
      <c r="B416" s="18" t="s">
        <v>334</v>
      </c>
      <c r="C416" s="48" t="s">
        <v>335</v>
      </c>
      <c r="D416" s="18" t="s">
        <v>68</v>
      </c>
      <c r="E416" s="29">
        <v>14.99</v>
      </c>
      <c r="F416" s="29">
        <v>14.99</v>
      </c>
      <c r="G416" s="29">
        <v>14.99</v>
      </c>
      <c r="H416" s="24" t="s">
        <v>614</v>
      </c>
      <c r="I416" s="50"/>
      <c r="J416" s="51" t="str">
        <f t="shared" si="20"/>
        <v/>
      </c>
    </row>
    <row r="417" spans="1:10">
      <c r="A417" s="18">
        <f>MAX($A$140:A416)+1</f>
        <v>242</v>
      </c>
      <c r="B417" s="18" t="s">
        <v>233</v>
      </c>
      <c r="C417" s="48" t="s">
        <v>310</v>
      </c>
      <c r="D417" s="18" t="s">
        <v>68</v>
      </c>
      <c r="E417" s="29">
        <v>14.99</v>
      </c>
      <c r="F417" s="29">
        <v>14.99</v>
      </c>
      <c r="G417" s="29">
        <v>14.99</v>
      </c>
      <c r="H417" s="24" t="s">
        <v>614</v>
      </c>
      <c r="I417" s="50"/>
      <c r="J417" s="51" t="str">
        <f t="shared" si="20"/>
        <v/>
      </c>
    </row>
    <row r="418" spans="1:10" ht="30">
      <c r="A418" s="18">
        <f>MAX($A$140:A417)+1</f>
        <v>243</v>
      </c>
      <c r="B418" s="18" t="s">
        <v>234</v>
      </c>
      <c r="C418" s="48" t="s">
        <v>314</v>
      </c>
      <c r="D418" s="18" t="s">
        <v>68</v>
      </c>
      <c r="E418" s="29">
        <v>14.99</v>
      </c>
      <c r="F418" s="29">
        <v>14.99</v>
      </c>
      <c r="G418" s="29">
        <v>14.99</v>
      </c>
      <c r="H418" s="24" t="s">
        <v>614</v>
      </c>
      <c r="I418" s="50"/>
      <c r="J418" s="51" t="str">
        <f t="shared" si="20"/>
        <v/>
      </c>
    </row>
    <row r="419" spans="1:10">
      <c r="A419" s="18">
        <f>MAX($A$140:A418)+1</f>
        <v>244</v>
      </c>
      <c r="B419" s="18" t="s">
        <v>288</v>
      </c>
      <c r="C419" s="48" t="s">
        <v>277</v>
      </c>
      <c r="D419" s="18" t="s">
        <v>68</v>
      </c>
      <c r="E419" s="29">
        <v>4.99</v>
      </c>
      <c r="F419" s="29">
        <v>4.99</v>
      </c>
      <c r="G419" s="29">
        <v>4.99</v>
      </c>
      <c r="H419" s="24" t="s">
        <v>615</v>
      </c>
      <c r="I419" s="50"/>
      <c r="J419" s="51" t="str">
        <f t="shared" si="20"/>
        <v/>
      </c>
    </row>
    <row r="420" spans="1:10">
      <c r="A420" s="7"/>
      <c r="B420" s="9"/>
      <c r="C420" s="47" t="s">
        <v>238</v>
      </c>
      <c r="D420" s="8"/>
      <c r="E420" s="8"/>
      <c r="F420" s="8"/>
      <c r="G420" s="8"/>
      <c r="H420" s="27" t="s">
        <v>7</v>
      </c>
      <c r="I420" s="11"/>
      <c r="J420" s="10"/>
    </row>
    <row r="421" spans="1:10">
      <c r="A421" s="18">
        <f>MAX($A$140:A419)+1</f>
        <v>245</v>
      </c>
      <c r="B421" s="18" t="s">
        <v>239</v>
      </c>
      <c r="C421" s="48" t="s">
        <v>315</v>
      </c>
      <c r="D421" s="18" t="s">
        <v>68</v>
      </c>
      <c r="E421" s="29" t="s">
        <v>591</v>
      </c>
      <c r="F421" s="29" t="s">
        <v>592</v>
      </c>
      <c r="G421" s="29" t="s">
        <v>593</v>
      </c>
      <c r="H421" s="24" t="s">
        <v>594</v>
      </c>
      <c r="I421" s="50"/>
      <c r="J421" s="51" t="str">
        <f t="shared" ref="J421:J429" si="21">IF(I421&lt;1,"",IF($I$136="A",I421*G421,IF($I$136="B",I421*F421,I421*E421)))</f>
        <v/>
      </c>
    </row>
    <row r="422" spans="1:10">
      <c r="A422" s="18">
        <f>MAX($A$140:A420)+1</f>
        <v>245</v>
      </c>
      <c r="B422" s="18" t="s">
        <v>240</v>
      </c>
      <c r="C422" s="48" t="s">
        <v>316</v>
      </c>
      <c r="D422" s="18" t="s">
        <v>68</v>
      </c>
      <c r="E422" s="29" t="s">
        <v>591</v>
      </c>
      <c r="F422" s="29" t="s">
        <v>592</v>
      </c>
      <c r="G422" s="29" t="s">
        <v>593</v>
      </c>
      <c r="H422" s="24" t="s">
        <v>594</v>
      </c>
      <c r="I422" s="50"/>
      <c r="J422" s="51" t="str">
        <f t="shared" si="21"/>
        <v/>
      </c>
    </row>
    <row r="423" spans="1:10">
      <c r="A423" s="18">
        <f>MAX($A$140:A421)+1</f>
        <v>246</v>
      </c>
      <c r="B423" s="18" t="s">
        <v>241</v>
      </c>
      <c r="C423" s="48" t="s">
        <v>242</v>
      </c>
      <c r="D423" s="18" t="s">
        <v>68</v>
      </c>
      <c r="E423" s="29" t="s">
        <v>591</v>
      </c>
      <c r="F423" s="29" t="s">
        <v>592</v>
      </c>
      <c r="G423" s="29" t="s">
        <v>593</v>
      </c>
      <c r="H423" s="24" t="s">
        <v>594</v>
      </c>
      <c r="I423" s="50"/>
      <c r="J423" s="51" t="str">
        <f t="shared" si="21"/>
        <v/>
      </c>
    </row>
    <row r="424" spans="1:10">
      <c r="A424" s="18">
        <f>MAX($A$140:A422)+1</f>
        <v>246</v>
      </c>
      <c r="B424" s="18" t="s">
        <v>243</v>
      </c>
      <c r="C424" s="48" t="s">
        <v>244</v>
      </c>
      <c r="D424" s="18" t="s">
        <v>68</v>
      </c>
      <c r="E424" s="29" t="s">
        <v>591</v>
      </c>
      <c r="F424" s="29" t="s">
        <v>592</v>
      </c>
      <c r="G424" s="29" t="s">
        <v>593</v>
      </c>
      <c r="H424" s="24" t="s">
        <v>594</v>
      </c>
      <c r="I424" s="50"/>
      <c r="J424" s="51" t="str">
        <f t="shared" si="21"/>
        <v/>
      </c>
    </row>
    <row r="425" spans="1:10">
      <c r="A425" s="18">
        <f>MAX($A$140:A423)+1</f>
        <v>247</v>
      </c>
      <c r="B425" s="18" t="s">
        <v>245</v>
      </c>
      <c r="C425" s="48" t="s">
        <v>246</v>
      </c>
      <c r="D425" s="18" t="s">
        <v>68</v>
      </c>
      <c r="E425" s="29" t="s">
        <v>591</v>
      </c>
      <c r="F425" s="29" t="s">
        <v>592</v>
      </c>
      <c r="G425" s="29" t="s">
        <v>593</v>
      </c>
      <c r="H425" s="24" t="s">
        <v>594</v>
      </c>
      <c r="I425" s="50"/>
      <c r="J425" s="51" t="str">
        <f t="shared" si="21"/>
        <v/>
      </c>
    </row>
    <row r="426" spans="1:10">
      <c r="A426" s="18">
        <f>MAX($A$140:A424)+1</f>
        <v>247</v>
      </c>
      <c r="B426" s="18" t="s">
        <v>247</v>
      </c>
      <c r="C426" s="48" t="s">
        <v>248</v>
      </c>
      <c r="D426" s="18" t="s">
        <v>68</v>
      </c>
      <c r="E426" s="29" t="s">
        <v>591</v>
      </c>
      <c r="F426" s="29" t="s">
        <v>592</v>
      </c>
      <c r="G426" s="29" t="s">
        <v>593</v>
      </c>
      <c r="H426" s="24" t="s">
        <v>594</v>
      </c>
      <c r="I426" s="50"/>
      <c r="J426" s="51" t="str">
        <f t="shared" si="21"/>
        <v/>
      </c>
    </row>
    <row r="427" spans="1:10">
      <c r="A427" s="18">
        <f>MAX($A$140:A425)+1</f>
        <v>248</v>
      </c>
      <c r="B427" s="18" t="s">
        <v>249</v>
      </c>
      <c r="C427" s="48" t="s">
        <v>250</v>
      </c>
      <c r="D427" s="18" t="s">
        <v>68</v>
      </c>
      <c r="E427" s="29" t="s">
        <v>591</v>
      </c>
      <c r="F427" s="29" t="s">
        <v>592</v>
      </c>
      <c r="G427" s="29" t="s">
        <v>593</v>
      </c>
      <c r="H427" s="24" t="s">
        <v>594</v>
      </c>
      <c r="I427" s="50"/>
      <c r="J427" s="51" t="str">
        <f t="shared" si="21"/>
        <v/>
      </c>
    </row>
    <row r="428" spans="1:10">
      <c r="A428" s="18">
        <f>MAX($A$140:A426)+1</f>
        <v>248</v>
      </c>
      <c r="B428" s="18" t="s">
        <v>251</v>
      </c>
      <c r="C428" s="48" t="s">
        <v>252</v>
      </c>
      <c r="D428" s="18" t="s">
        <v>68</v>
      </c>
      <c r="E428" s="29" t="s">
        <v>591</v>
      </c>
      <c r="F428" s="29" t="s">
        <v>592</v>
      </c>
      <c r="G428" s="29" t="s">
        <v>593</v>
      </c>
      <c r="H428" s="24" t="s">
        <v>594</v>
      </c>
      <c r="I428" s="50"/>
      <c r="J428" s="51" t="str">
        <f t="shared" si="21"/>
        <v/>
      </c>
    </row>
    <row r="429" spans="1:10">
      <c r="A429" s="18">
        <f>MAX($A$140:A427)+1</f>
        <v>249</v>
      </c>
      <c r="B429" s="18" t="s">
        <v>253</v>
      </c>
      <c r="C429" s="48" t="s">
        <v>254</v>
      </c>
      <c r="D429" s="18" t="s">
        <v>68</v>
      </c>
      <c r="E429" s="29" t="s">
        <v>591</v>
      </c>
      <c r="F429" s="29" t="s">
        <v>592</v>
      </c>
      <c r="G429" s="29" t="s">
        <v>593</v>
      </c>
      <c r="H429" s="24" t="s">
        <v>594</v>
      </c>
      <c r="I429" s="50"/>
      <c r="J429" s="51" t="str">
        <f t="shared" si="21"/>
        <v/>
      </c>
    </row>
    <row r="431" spans="1:10">
      <c r="C431" s="17"/>
    </row>
  </sheetData>
  <sheetProtection sort="0" autoFilter="0"/>
  <protectedRanges>
    <protectedRange sqref="I296:I328 I331:I336 I339:I341 I343:I355 I365 I367:I369 I371 I373 I378:I380 I382 I384:I385 I387 I360:I363 I131:I294 I358 I389:I1048576" name="Range1"/>
    <protectedRange sqref="I364 I370 I366 I372 I374:I377 I381 I383 I386 I388" name="Range2_2"/>
    <protectedRange sqref="I359 I357" name="Range1_4_1"/>
    <protectedRange sqref="I295 I337:I338 I329:I330" name="Range1_7_2"/>
    <protectedRange sqref="I342 I356" name="Range2_1_1_1"/>
  </protectedRanges>
  <autoFilter ref="A138:J429" xr:uid="{10EA5493-EFA3-4A88-85C1-57F8E403D3E1}"/>
  <phoneticPr fontId="24" type="noConversion"/>
  <conditionalFormatting sqref="A364 A377">
    <cfRule type="containsText" dxfId="31" priority="29" operator="containsText" text="NEW">
      <formula>NOT(ISERROR(SEARCH("NEW",A364)))</formula>
    </cfRule>
    <cfRule type="containsText" dxfId="30" priority="30" operator="containsText" text="New">
      <formula>NOT(ISERROR(SEARCH("New",A364)))</formula>
    </cfRule>
  </conditionalFormatting>
  <conditionalFormatting sqref="A366">
    <cfRule type="containsText" dxfId="29" priority="31" operator="containsText" text="NEW">
      <formula>NOT(ISERROR(SEARCH("NEW",A366)))</formula>
    </cfRule>
    <cfRule type="containsText" dxfId="28" priority="32" operator="containsText" text="New">
      <formula>NOT(ISERROR(SEARCH("New",A366)))</formula>
    </cfRule>
  </conditionalFormatting>
  <conditionalFormatting sqref="A381">
    <cfRule type="containsText" dxfId="27" priority="7" operator="containsText" text="NEW">
      <formula>NOT(ISERROR(SEARCH("NEW",A381)))</formula>
    </cfRule>
    <cfRule type="containsText" dxfId="26" priority="8" operator="containsText" text="New">
      <formula>NOT(ISERROR(SEARCH("New",A381)))</formula>
    </cfRule>
  </conditionalFormatting>
  <conditionalFormatting sqref="A383">
    <cfRule type="containsText" dxfId="25" priority="27" operator="containsText" text="NEW">
      <formula>NOT(ISERROR(SEARCH("NEW",A383)))</formula>
    </cfRule>
    <cfRule type="containsText" dxfId="24" priority="28" operator="containsText" text="New">
      <formula>NOT(ISERROR(SEARCH("New",A383)))</formula>
    </cfRule>
  </conditionalFormatting>
  <conditionalFormatting sqref="A386 I386">
    <cfRule type="containsText" dxfId="23" priority="19" operator="containsText" text="NEW">
      <formula>NOT(ISERROR(SEARCH("NEW",A386)))</formula>
    </cfRule>
    <cfRule type="containsText" dxfId="22" priority="20" operator="containsText" text="New">
      <formula>NOT(ISERROR(SEARCH("New",A386)))</formula>
    </cfRule>
  </conditionalFormatting>
  <conditionalFormatting sqref="A388">
    <cfRule type="containsText" dxfId="21" priority="25" operator="containsText" text="NEW">
      <formula>NOT(ISERROR(SEARCH("NEW",A388)))</formula>
    </cfRule>
    <cfRule type="containsText" dxfId="20" priority="26" operator="containsText" text="New">
      <formula>NOT(ISERROR(SEARCH("New",A388)))</formula>
    </cfRule>
  </conditionalFormatting>
  <conditionalFormatting sqref="H1:H356 H358 H360:H363 H365 H367:H376 H378:H380 H382 H384:H385 H387 H389:H1048576">
    <cfRule type="notContainsText" dxfId="19" priority="16" operator="notContains" text="Out">
      <formula>ISERROR(SEARCH("Out",H1))</formula>
    </cfRule>
    <cfRule type="containsText" dxfId="18" priority="17" operator="containsText" text="In">
      <formula>NOT(ISERROR(SEARCH("In",H1)))</formula>
    </cfRule>
    <cfRule type="containsText" dxfId="17" priority="18" operator="containsText" text="low">
      <formula>NOT(ISERROR(SEARCH("low",H1)))</formula>
    </cfRule>
  </conditionalFormatting>
  <conditionalFormatting sqref="H1:H1048576">
    <cfRule type="containsText" dxfId="16" priority="15" operator="containsText" text="ETA">
      <formula>NOT(ISERROR(SEARCH("ETA",H1)))</formula>
    </cfRule>
  </conditionalFormatting>
  <conditionalFormatting sqref="H296:H389">
    <cfRule type="containsText" dxfId="15" priority="13" operator="containsText" text="Low">
      <formula>NOT(ISERROR(SEARCH("Low",H296)))</formula>
    </cfRule>
    <cfRule type="containsText" dxfId="14" priority="14" operator="containsText" text="In">
      <formula>NOT(ISERROR(SEARCH("In",H296)))</formula>
    </cfRule>
  </conditionalFormatting>
  <conditionalFormatting sqref="H358">
    <cfRule type="containsText" dxfId="13" priority="1" operator="containsText" text="Low">
      <formula>NOT(ISERROR(SEARCH("Low",H358)))</formula>
    </cfRule>
    <cfRule type="containsText" dxfId="12" priority="2" operator="containsText" text="In">
      <formula>NOT(ISERROR(SEARCH("In",H358)))</formula>
    </cfRule>
  </conditionalFormatting>
  <conditionalFormatting sqref="H360">
    <cfRule type="containsText" dxfId="11" priority="11" operator="containsText" text="Low">
      <formula>NOT(ISERROR(SEARCH("Low",H360)))</formula>
    </cfRule>
    <cfRule type="containsText" dxfId="10" priority="12" operator="containsText" text="In">
      <formula>NOT(ISERROR(SEARCH("In",H360)))</formula>
    </cfRule>
  </conditionalFormatting>
  <conditionalFormatting sqref="H382">
    <cfRule type="containsText" dxfId="9" priority="3" operator="containsText" text="Low">
      <formula>NOT(ISERROR(SEARCH("Low",H382)))</formula>
    </cfRule>
    <cfRule type="containsText" dxfId="8" priority="4" operator="containsText" text="In">
      <formula>NOT(ISERROR(SEARCH("In",H382)))</formula>
    </cfRule>
  </conditionalFormatting>
  <conditionalFormatting sqref="H384">
    <cfRule type="containsText" dxfId="7" priority="9" operator="containsText" text="Low">
      <formula>NOT(ISERROR(SEARCH("Low",H384)))</formula>
    </cfRule>
    <cfRule type="containsText" dxfId="6" priority="10" operator="containsText" text="In">
      <formula>NOT(ISERROR(SEARCH("In",H384)))</formula>
    </cfRule>
  </conditionalFormatting>
  <conditionalFormatting sqref="H397:H399">
    <cfRule type="containsText" dxfId="5" priority="39" operator="containsText" text="Low">
      <formula>NOT(ISERROR(SEARCH("Low",H397)))</formula>
    </cfRule>
    <cfRule type="containsText" dxfId="4" priority="40" operator="containsText" text="In">
      <formula>NOT(ISERROR(SEARCH("In",H397)))</formula>
    </cfRule>
  </conditionalFormatting>
  <conditionalFormatting sqref="I364 I366 I377 I383 I388">
    <cfRule type="containsText" dxfId="3" priority="23" operator="containsText" text="NEW">
      <formula>NOT(ISERROR(SEARCH("NEW",I364)))</formula>
    </cfRule>
    <cfRule type="containsText" dxfId="2" priority="24" operator="containsText" text="New">
      <formula>NOT(ISERROR(SEARCH("New",I364)))</formula>
    </cfRule>
  </conditionalFormatting>
  <conditionalFormatting sqref="I381">
    <cfRule type="containsText" dxfId="1" priority="5" operator="containsText" text="NEW">
      <formula>NOT(ISERROR(SEARCH("NEW",I381)))</formula>
    </cfRule>
    <cfRule type="containsText" dxfId="0" priority="6" operator="containsText" text="New">
      <formula>NOT(ISERROR(SEARCH("New",I381)))</formula>
    </cfRule>
  </conditionalFormatting>
  <dataValidations disablePrompts="1" count="1">
    <dataValidation type="list" allowBlank="1" showInputMessage="1" showErrorMessage="1" sqref="I136" xr:uid="{6D5C2E5D-33F4-4419-815C-6E7F07B8A1BF}">
      <formula1>"A, B, C"</formula1>
    </dataValidation>
  </dataValidations>
  <pageMargins left="0.25" right="0.25" top="0.75" bottom="0.75" header="0.3" footer="0.3"/>
  <pageSetup scale="61" fitToHeight="0" orientation="portrait" r:id="rId1"/>
  <headerFooter differentFirst="1">
    <oddFooter>&amp;L&amp;D&amp;RPAGE  &amp;P/&amp;N</oddFooter>
    <firstFooter>&amp;L&amp;D&amp;RPAGE &amp;P/&amp;N</firstFooter>
  </headerFooter>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1.3G Working</vt:lpstr>
      <vt:lpstr>'1.3G Working'!Print_Area</vt:lpstr>
      <vt:lpstr>'1.3G Working'!Print_Titles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Hake</dc:creator>
  <cp:lastModifiedBy>Bart Hake</cp:lastModifiedBy>
  <cp:lastPrinted>2026-06-11T17:14:48Z</cp:lastPrinted>
  <dcterms:created xsi:type="dcterms:W3CDTF">2021-04-06T00:49:53Z</dcterms:created>
  <dcterms:modified xsi:type="dcterms:W3CDTF">2026-06-11T17:15:35Z</dcterms:modified>
</cp:coreProperties>
</file>